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Backup\Forever\GOV\2. Nara (62-64)\66 บุคคล\230314 ประเมินความเสี่ยงทุจริต รายงานรอบ 1\"/>
    </mc:Choice>
  </mc:AlternateContent>
  <xr:revisionPtr revIDLastSave="0" documentId="13_ncr:1_{B98116A0-5B7B-4D3D-9A40-68E64800C066}" xr6:coauthVersionLast="47" xr6:coauthVersionMax="47" xr10:uidLastSave="{00000000-0000-0000-0000-000000000000}"/>
  <bookViews>
    <workbookView xWindow="-108" yWindow="-108" windowWidth="23256" windowHeight="12456" tabRatio="690" firstSheet="2" activeTab="2" xr2:uid="{00000000-000D-0000-FFFF-FFFF00000000}"/>
  </bookViews>
  <sheets>
    <sheet name="0คำอธิบาย" sheetId="7" r:id="rId1"/>
    <sheet name="dataset" sheetId="5" state="hidden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</sheets>
  <externalReferences>
    <externalReference r:id="rId8"/>
    <externalReference r:id="rId9"/>
  </externalReferences>
  <definedNames>
    <definedName name="_xlnm.Print_Area" localSheetId="2">'1แบบเสนอความเสี่ยงและกำหนดเกณฑ์'!$A$1:$F$11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4" l="1"/>
  <c r="C62" i="4"/>
  <c r="F62" i="4" s="1"/>
  <c r="F61" i="4"/>
  <c r="F60" i="4"/>
  <c r="F59" i="4"/>
  <c r="F58" i="4"/>
  <c r="F57" i="4"/>
  <c r="F56" i="4"/>
  <c r="F55" i="4"/>
  <c r="F54" i="4"/>
  <c r="F53" i="4"/>
  <c r="F52" i="4"/>
  <c r="C51" i="4"/>
  <c r="F51" i="4" s="1"/>
  <c r="B51" i="4"/>
  <c r="C50" i="4"/>
  <c r="F50" i="4" s="1"/>
  <c r="B50" i="4"/>
  <c r="C49" i="4"/>
  <c r="F49" i="4" s="1"/>
  <c r="F48" i="4"/>
  <c r="F47" i="4"/>
  <c r="C46" i="4"/>
  <c r="F46" i="4" s="1"/>
  <c r="C45" i="4"/>
  <c r="F45" i="4" s="1"/>
  <c r="F44" i="4"/>
  <c r="F43" i="4"/>
  <c r="F42" i="4"/>
  <c r="F41" i="4"/>
  <c r="F38" i="4"/>
  <c r="C37" i="4"/>
  <c r="F37" i="4" s="1"/>
  <c r="F36" i="4"/>
  <c r="F35" i="4"/>
  <c r="F34" i="4"/>
  <c r="F33" i="4"/>
  <c r="F32" i="4"/>
  <c r="F31" i="4"/>
  <c r="F30" i="4"/>
  <c r="E29" i="4"/>
  <c r="F29" i="4" s="1"/>
  <c r="F28" i="4"/>
  <c r="F27" i="4"/>
  <c r="F26" i="4"/>
  <c r="B26" i="4"/>
  <c r="F25" i="4"/>
  <c r="C24" i="4"/>
  <c r="F24" i="4" s="1"/>
  <c r="B24" i="4"/>
  <c r="C23" i="4"/>
  <c r="F23" i="4" s="1"/>
  <c r="B23" i="4"/>
  <c r="C22" i="4"/>
  <c r="F22" i="4" s="1"/>
  <c r="B22" i="4"/>
  <c r="C21" i="4"/>
  <c r="F21" i="4" s="1"/>
  <c r="F20" i="4"/>
  <c r="F19" i="4"/>
  <c r="F18" i="4"/>
  <c r="F17" i="4"/>
  <c r="C16" i="4"/>
  <c r="F16" i="4" s="1"/>
  <c r="C15" i="4"/>
  <c r="F15" i="4" s="1"/>
  <c r="C14" i="4"/>
  <c r="F14" i="4" s="1"/>
  <c r="C13" i="4"/>
  <c r="F13" i="4" s="1"/>
  <c r="F39" i="4" l="1"/>
  <c r="F64" i="4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B4" i="6"/>
  <c r="A4" i="6"/>
  <c r="A3" i="3"/>
  <c r="B3" i="2"/>
  <c r="A3" i="2"/>
  <c r="B3" i="3"/>
  <c r="A7" i="2" l="1"/>
</calcChain>
</file>

<file path=xl/sharedStrings.xml><?xml version="1.0" encoding="utf-8"?>
<sst xmlns="http://schemas.openxmlformats.org/spreadsheetml/2006/main" count="400" uniqueCount="237">
  <si>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</si>
  <si>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</si>
  <si>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</si>
  <si>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</si>
  <si>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</si>
  <si>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</si>
  <si>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</si>
  <si>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</si>
  <si>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</si>
  <si>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</si>
  <si>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</si>
  <si>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</si>
  <si>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</si>
  <si>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</si>
  <si>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</si>
  <si>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</si>
  <si>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</si>
  <si>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</si>
  <si>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</si>
  <si>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</si>
  <si>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</si>
  <si>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</si>
  <si>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</si>
  <si>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</si>
  <si>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</si>
  <si>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</si>
  <si>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</si>
  <si>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</si>
  <si>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</si>
  <si>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</si>
  <si>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</si>
  <si>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</si>
  <si>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</si>
  <si>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</si>
  <si>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</si>
  <si>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</si>
  <si>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</si>
  <si>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</si>
  <si>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</si>
  <si>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</si>
  <si>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</si>
  <si>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</si>
  <si>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</si>
  <si>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</si>
  <si>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</si>
  <si>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</si>
  <si>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</si>
  <si>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</si>
  <si>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</si>
  <si>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</si>
  <si>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</si>
  <si>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</si>
  <si>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</si>
  <si>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</si>
  <si>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</si>
  <si>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</si>
  <si>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</si>
  <si>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</si>
  <si>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</si>
  <si>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</si>
  <si>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</si>
  <si>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</si>
  <si>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</si>
  <si>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</si>
  <si>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</si>
  <si>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</si>
  <si>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</si>
  <si>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</si>
  <si>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</si>
  <si>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</si>
  <si>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</si>
  <si>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</si>
  <si>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</si>
  <si>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</si>
  <si>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</si>
  <si>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</si>
  <si>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</si>
  <si>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</si>
  <si>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</si>
  <si>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</si>
  <si>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</si>
  <si>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</si>
  <si>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</si>
  <si>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</si>
  <si>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</si>
  <si>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</si>
  <si>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</si>
  <si>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</si>
  <si>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</si>
  <si>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</si>
  <si>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</si>
  <si>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</si>
  <si>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</si>
  <si>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</si>
  <si>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</si>
  <si>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</si>
  <si>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</si>
  <si>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</si>
  <si>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</si>
  <si>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</si>
  <si>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</si>
  <si>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</si>
  <si>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</si>
  <si>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</si>
  <si>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</si>
  <si>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</si>
  <si>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</si>
  <si>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</si>
  <si>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</si>
  <si>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</si>
  <si>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</si>
  <si>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</si>
  <si>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</si>
  <si>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</si>
  <si>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</si>
  <si>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</si>
  <si>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</si>
  <si>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</si>
  <si>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</si>
  <si>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</si>
  <si>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</si>
  <si>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</si>
  <si>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</si>
  <si>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</si>
  <si>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</si>
  <si>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</si>
  <si>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</si>
  <si>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</si>
  <si>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</si>
  <si>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</si>
  <si>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</si>
  <si>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</si>
  <si>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</si>
  <si>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</si>
  <si>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</si>
  <si>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</si>
  <si>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</si>
  <si>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หัวหน้าเจ้าหน้าที่ประกาศแผนการจัดซื้อจัดจ้างลงเว็บไซต์กรมบัญชีกลาง เว็บไซต์หน่วยงาน และปิดประกาศ ณ ที่ทำการ</t>
  </si>
  <si>
    <t>แต่งตั้งคณะกรรมการกำหนดรายละเอียดคุณลักษณะเฉพาะและราคากลางโดยการแต่งตั้งคณะกรรมการกำหนดรายละเอียดคุณลักษณะเฉพาะและราคากลางโดยการแต่งตั้งคณะกรรมการกำหนดรายละเอียดคุณลักษณะเฉพาะและราคากลางต้องแต่งตั้งจากผู้ที่มีความรู้ความสามารถเฉพาะด้านนั้น ๆ</t>
  </si>
  <si>
    <t>คณะกรรมการกำหนดรายละเอียดคุณลักษณะเฉพาะและราคากลางดำเนินการจัดทำร่างขอบเขตของงานหรือรายละเอียดคุณลักษณะเฉพาะของพัสดุที่จะซื้อหรือจ้าง</t>
  </si>
  <si>
    <t>แขวงทางหลวงชนบทนราธิวาส</t>
  </si>
  <si>
    <t>กระบวนงานจัดซื้อจัดจ้าง</t>
  </si>
  <si>
    <t xml:space="preserve">จัดทำแผนการจัดซื้อจัดจ้าง </t>
  </si>
  <si>
    <t>จัดทำบันทึกข้อความขออนุมัติจัดซื้อ/จัดจ้าง</t>
  </si>
  <si>
    <t>เจ้าหน้าที่ตรวจสอบเอกสารการขออนุมัติจัดซื้อ/จัดจ้าง</t>
  </si>
  <si>
    <t>เจ้าหน้าที่จัดทำบันทึกข้อความรายงานขอความเห็นชอบในการจัดซื้อ/จัดจ้าง พร้อมแต่งตั้งคณะกรรมการซื้อ/จ้างโดยวิธีคัดเลือก คณะกรรมการตรวจรับพัสดุ ผู้ควบคุมงานต่อหัวหน้าหน่วยงาน</t>
  </si>
  <si>
    <t>คณะกรรมการซื้อ/จ้างโดยวิธีคัดเลือก จัดทำหนังสือเชิญชวนผู้ประกอบการที่มีคุณสมบัติตรงตามเงื่อนไขรายละเอียดคุณลักษณะเฉพาะที่กำหนด</t>
  </si>
  <si>
    <t>คณะกรรมการซื้อ/จ้างโดยวิธีคัดเลือกสรุปผลการพิจารณา เสนอหัวหน้าหน่วยงาน</t>
  </si>
  <si>
    <t>หัวหน้าหน่วยงานมีคำสั่งเห็นชอบและให้หัวหน้าเจ้าหน้าที่ดำเนินการประกาศรายชื่อผู้ชนะการจัดซื้อจัดจ้าง</t>
  </si>
  <si>
    <t>หัวหน้าเจ้าหน้าที่ดำเนินการ ประกาศรายชื่อผู้ชนะการประกวดราคา</t>
  </si>
  <si>
    <t>ส่งมอบงาน</t>
  </si>
  <si>
    <t>แจ้งให้ผู้รับจ้างมาทำสัญญา</t>
  </si>
  <si>
    <t>เบิกเงินค่าพัสดุ/ค่างาน</t>
  </si>
  <si>
    <t>ตรวจรับพัสดุ/ควบคุมงาน</t>
  </si>
  <si>
    <t>จัดทำสัญญาจ้างพัสดุ</t>
  </si>
  <si>
    <t>ไม่ได้จัดทำแผนการจัดซื้อจัดจ้าง</t>
  </si>
  <si>
    <t>ไม่มีการเผยแพร่ประกาศแผนการจัดซื้อจัดจ้างลงบนเว็บไซต์หน่วยงาน</t>
  </si>
  <si>
    <t>ไม่ได้แต่งตั้งจากผู้มีความรู้เกี่ยวกับการประมาณราคา ทำให้การกำหนดราคากลางไม่สอดคล้องกับความเป็นจริง</t>
  </si>
  <si>
    <t>รับผลประโยชน์เพื่อเอื้อให้เกิดการกำหนด คุณสมบัติเฉพาะให้กับผู้ประกอบการที่มีส่วนได้ส่วนเสีย</t>
  </si>
  <si>
    <t xml:space="preserve">ไม่เสนอขอความเห็นชอบผ่านสายงานตามลำดับ </t>
  </si>
  <si>
    <t>เจ้าหน้าที่อาจตรวจสอบเอกสารไม่ถูกต้อง ครบถ้วน เพื่อเรียกรับผลประโยชน์ระหว่างการตรวจสอบ</t>
  </si>
  <si>
    <t>กำหนดข้อตกลงในสัญญาจ้างเพื่อเอื้อประโยชน์แก่คู่สัญญา</t>
  </si>
  <si>
    <t>รับเงินหรือผลประโยชน์จากผู้รับจ้างและจงใจไม่ปฏิบัติหน้าที่ตามระเบียบที่ถูกต้อง</t>
  </si>
  <si>
    <t>คณะกรรมการซื้อ/จ้างโดยวิธีคัดเลือก ดำเนินการรับซองข้อเสนอ และดำเนินการเปิดซองข้อเสนอตรวจสอบเอกสารหลักฐานการเสนอราคาต่าง ๆ ของผู้เสนอราคาทุกราย</t>
  </si>
  <si>
    <t>ใช้อำนาจในการเสนอชื่อบุคคลเพื่อแต่งตั้งเป็นคณะกรรมการต่าง ๆ ที่เอื้อประโยชน์ให้กับผู้มีส่วนได้ส่วนเสีย</t>
  </si>
  <si>
    <t>ผู้ประกอบการมีการเสนอผลประโยชน์ตอบแทนแก่กรรมการหรือเจ้าหน้าที่จัดหาทั้งทางตรงและทางอ้อม</t>
  </si>
  <si>
    <t>รับผลประโยชน์เพื่อเอื้อให้มีการกำหนด คุณสมบัติเฉพาะให้กับผู้ประกอบการที่มีส่วนได้ส่วนเสีย</t>
  </si>
  <si>
    <t>ใช้อำนาจเพื่อเอื้อประโยชน์ให้กับผู้มีส่วนได้ส่วนเสีย</t>
  </si>
  <si>
    <t>ระบุรายละเอียดลงในประกาศไม่ตรงตามลักษณะที่ออกประกาศ</t>
  </si>
  <si>
    <t>จังหวัดนราธิวาส</t>
  </si>
  <si>
    <t>ปรับปรุงเส้นทางเพื่อรองรับการขยายตัวทางเศรษฐกิจ</t>
  </si>
  <si>
    <t>กำหนดให้คณะกรรมการกำหนดรายละเอียดคุณลักษณะเฉพาะ รับรองการไม่เป็นผู้มีส่วนได้ส่วนเสียของตนเองกับผู้ประกอบการ</t>
  </si>
  <si>
    <t xml:space="preserve">จัดทำแผนการจัดซื้อจัดจ้างของหน่วยงานตามวิธีการที่กรมบัญชีกลางกำหนดและปิดประกาศโดยเปิดเผย ณ สถานที่ปิดประกาศของหน่วยงานของรัฐ  </t>
  </si>
  <si>
    <t>แต่งตั้งคณะกรรมการตรวจรับพัสดุจากหน่วยงานอื่นหรือกลุ่มอื่นที่มีความรู้ความสามารถ มีพฤติกรรมที่ไม่ส่อการทุจริต กำกับดูแลให้บุคลากรปฏิบัติตามหลักเกณฑ์และแนวทางการจัดซื้อจัดจ้าง</t>
  </si>
  <si>
    <t>มีการกำหนดรายละเอียดขอบเขตงานครบถ้วน</t>
  </si>
  <si>
    <t>มีการแต่งตั้งคณะกรรมการจัดทำแบบรูปรายการงานก่อสร้างกำหนดร่างขอบเขตของงานให้มีสาระสำคัญครบถ้วนตรงตามวัตถุประสงค์ และระยะเวลาดำเนินงานเป็นไปตามหลักเกณฑ์พระราชบัญญัติการจัดซื้อจัดจ้างและการบริหารพัสดุภาครัฐ พ.ศ.2560</t>
  </si>
  <si>
    <t>ปฏิบัติตามพระราชบัญญัติการจัดซื้อจัดจ้างและการบริหารพัสดุภาครัฐกฎกระทรวง ระเบียบและประกาศที่เกี่ยวข้อง รวมถึงคำสั่งมอบอำนาจเกี่ยวกับการจัดซื้อจัดจ้างและการบริหารพัสดุภาครัฐ</t>
  </si>
  <si>
    <t>คณะกรรมการพิจารณาคุณสมบัติของผู้ประกอบการให้เป็นไปตามเงื่อนไขที่กำหนด ปฏิบัติตามพระราชบัญญัติการจัดซื้อจัดจ้างและการบริหารพัสดุภาครัฐกฎกระทรวง ระเบียบและประกาศที่เกี่ยวข้อง รวมถึงคำสั่งมอบอำนาจเกี่ยวกับการจัดซื้อจัดจ้างและการบริหารพัสดุภาครัฐ</t>
  </si>
  <si>
    <t>คณะกรรมการจัดทำแบบรูปรายการงานก่อสร้างกำหนดร่างขอบเขตของงานให้มีสาระสำคัญครบถ้วนตรงตามวัตถุประสงค์ และระยะเวลาดำเนินงานเป็นไปตามหลักเกณฑ์พระราชบัญญัติการจัดซื้อจัดจ้างและการบริหารพัสดุภาครัฐ พ.ศ.2560 ฝ่ายบริหารทั่วไปได้มีการเผยแพร่ราคากลางและร่างขอบเขตงานบนเว็บไซต์หน่วยงานเพื่อให้เกิดความโปร่งใสสามารถตรวจสอบได้</t>
  </si>
  <si>
    <t>จัดทำคู่มือและแผนปฏิบัติงาน โดยให้ระบุเหตุกาที่อาจเกิดการทุจริต พร้อมแนวทางแก้ไข</t>
  </si>
  <si>
    <t>หน่วย</t>
  </si>
  <si>
    <t>ประมาณการงบประมาณ (Cost breakdown)</t>
  </si>
  <si>
    <t>รวมงบประมาณ (บาท)</t>
  </si>
  <si>
    <t>งานซ่อมสร้างผิวทางแอสฟัลติกคอนกรีต (โดยวิธี Pavement In - Place Recycling) ถนนสาย นธ.2024 แยกทางหลวงหมายเลข 42 - บ.ศาลาใหม่ ต.กะลุวอ อ.เมือง จ.นราธิวาส ระหว่าง กม.4+900 - กม.6+525</t>
  </si>
  <si>
    <t xml:space="preserve">งานถางป่าขุดต่อขนาดเบา </t>
  </si>
  <si>
    <t xml:space="preserve"> ตร.ม</t>
  </si>
  <si>
    <t>งานดินถมบดอัดแน่น(จากการขนส่ง)</t>
  </si>
  <si>
    <t>ลบ.ม</t>
  </si>
  <si>
    <t>งานรองพื้นทางวัสดุมวลรวม(บดอัดแน่น)</t>
  </si>
  <si>
    <t>งานพื้นทางหินคลุก(บดอัดแน่น 95% MOD.)</t>
  </si>
  <si>
    <t>งานหินคลุกปรับระดับ (หลวม)</t>
  </si>
  <si>
    <t>งานปรับปรุงชั้นทางเดิมในที่ ขุดเฉลี่ยลึก 20 เมตร</t>
  </si>
  <si>
    <t>ตร.ม.</t>
  </si>
  <si>
    <t>งานลาดแอสฟัลต์ไพรม์โค้ต (PRIME COAT/ CSS - 1)</t>
  </si>
  <si>
    <t>งานลาดแอสฟัลต์ไพรม์โค้ต (PRIME COAT/ EAP)</t>
  </si>
  <si>
    <t>งานลาดแอสฟัลต์แทคโค้ต (TACK COAT)</t>
  </si>
  <si>
    <t>งานลาดแอสฟัลต์แทคโค้ต (Tack Coat)</t>
  </si>
  <si>
    <t xml:space="preserve">สีเทอร์โมพลาสติก เส้น กว้าง 0.15 ม. 3 เส้น </t>
  </si>
  <si>
    <t>Rumble Strip</t>
  </si>
  <si>
    <t>ป้ายเตือนแนวทาง (โค้งขวาและโค้งซ้าย)</t>
  </si>
  <si>
    <t xml:space="preserve">ชุด </t>
  </si>
  <si>
    <t xml:space="preserve">ป้ายจราจรแบบ ต.77 </t>
  </si>
  <si>
    <t>ป้ายจราจรแบบ น.1</t>
  </si>
  <si>
    <t>ป้ายจราจรแบบ น.5</t>
  </si>
  <si>
    <t>ป้ายจราจรแบบ น.2(1 ชุด 2 ชิ้น)</t>
  </si>
  <si>
    <t>ป้ายจราจรแบบ น.3(1 ชุด 3 ชิ้น)</t>
  </si>
  <si>
    <t>Guard Rail ชั้นที่ 2 ชนิดที่ 1 ( สำหรับทางตรง และทางโค้ง R &gt;/700 ม.)</t>
  </si>
  <si>
    <t>ม.</t>
  </si>
  <si>
    <t>เสาไฟฟ้าพร้อมโคม,ฐานเสาและอุปกรณ์ประจำต้น</t>
  </si>
  <si>
    <t>ตัน</t>
  </si>
  <si>
    <t>สายไฟฟ้า CV 3C - 10 Sq.mm.(สายไฟเดินระหว่างเสา)</t>
  </si>
  <si>
    <t xml:space="preserve">ขุดวางสายไฟฟ้า </t>
  </si>
  <si>
    <t>รวมเป็นเงิน</t>
  </si>
  <si>
    <t>งานซ่อมสร้างผิวทางแอสฟัลติกคอนกรีต (โดยวิธี Pavement In - Place Recycling) ถนนสาย นธ.4011 แยกทางหลวงหมายเลข 4055 - บ.บูเก๊ะซามี ต.ตันหยงมัส อ.จะแนะ,ระแงะ จ.นราธิวาส ระหว่าง  กม.10+915 - กม.12+865</t>
  </si>
  <si>
    <t>ลบ.ม.</t>
  </si>
  <si>
    <t>งานปรับปรุงชั้นทางเดิมในที่ ขุดเฉลี่ย 20 ซม.</t>
  </si>
  <si>
    <t>ป้ายจราจรแบบ น.2(1 ชุด 3 ชิ้น)</t>
  </si>
  <si>
    <t>หลักกิโลเมตรแบบติดแผ่นเรืองแสง</t>
  </si>
  <si>
    <t>หลัก</t>
  </si>
  <si>
    <t>ป้าย กม.ขนาด 80*40 จร.121/56(สองหน้า)</t>
  </si>
  <si>
    <t>Guard Rail ชั้นที่ 2 ชนิดที่ 1 ( สำหรับทางตรง และโค้ง)</t>
  </si>
  <si>
    <t>งานรื้อย้าย/ปรับระดับ Guard Rail</t>
  </si>
  <si>
    <t>มีขั้นตอนเสนอขอความเห็นชอบผ่านสายงานตามลำดับ</t>
  </si>
  <si>
    <t>9 มกราคม 2566</t>
  </si>
  <si>
    <t>7 กุมภาพันธ์ 2566</t>
  </si>
  <si>
    <t>20 กุมภาพันธ์ 2566</t>
  </si>
  <si>
    <t>http://www2.narathiwat.go.th/nara2016/news/detail/1757/data.html</t>
  </si>
  <si>
    <t>โอกาสเกิดการกระทำทุจริต 1 ครั้งต่อปี</t>
  </si>
  <si>
    <t>โอกาสเกิดการกระทำทุจริตไม่เกิน 2 ครั้งต่อปี</t>
  </si>
  <si>
    <t>โอกาสเกิดการกระทำทุจริตไม่เกิน 3 ครั้งต่อปี</t>
  </si>
  <si>
    <t>โอกาสเกิดการกระทำทุจริตไม่เกิน 4 ครั้งต่อปี</t>
  </si>
  <si>
    <t>โอกาสเกิดการกระทำทุจริตมากกว่า 5 ครั้งต่อปี</t>
  </si>
  <si>
    <t>ไม่ส่งผลเลยหรือส่งผลกระทบระดับบุคคล</t>
  </si>
  <si>
    <t>ส่งผลกระทบในระดับหน่วยงานภายใต้ (กลุ่ม/ฝ่าย)</t>
  </si>
  <si>
    <t>ส่งผลกระทบในระดับหน่วยงาน</t>
  </si>
  <si>
    <t>ส่งผลกระทบไปยังภายนอกจังหวัด</t>
  </si>
  <si>
    <t>ส่งผลกระทบระดับจังหวัด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</si>
</sst>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"/>
    <numFmt numFmtId="188" formatCode="&quot;฿&quot;#,##0.00"/>
    <numFmt numFmtId="189" formatCode="#,##0.0;\-#,##0.0"/>
  </numFmts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sz val="14"/>
      <color rgb="FF00B050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4"/>
      <name val="TH SarabunPSK"/>
      <family val="2"/>
    </font>
    <font>
      <b/>
      <sz val="16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u/>
      <sz val="9"/>
      <color theme="10"/>
      <name val="Tahoma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5" fillId="5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6" borderId="1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6" fillId="9" borderId="1" xfId="0" applyFont="1" applyFill="1" applyBorder="1" applyAlignment="1" applyProtection="1">
      <alignment horizontal="center" vertical="top"/>
      <protection locked="0"/>
    </xf>
    <xf numFmtId="1" fontId="6" fillId="9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0" fontId="7" fillId="0" borderId="0" xfId="0" applyFont="1" applyAlignment="1" applyProtection="1">
      <alignment horizontal="center" vertical="top"/>
      <protection locked="0"/>
    </xf>
    <xf numFmtId="1" fontId="7" fillId="0" borderId="0" xfId="0" applyNumberFormat="1" applyFont="1" applyAlignment="1" applyProtection="1">
      <alignment horizontal="center" vertical="top"/>
      <protection locked="0"/>
    </xf>
    <xf numFmtId="43" fontId="5" fillId="0" borderId="0" xfId="1" applyFont="1" applyAlignment="1" applyProtection="1">
      <alignment horizontal="center" vertical="top"/>
      <protection locked="0"/>
    </xf>
    <xf numFmtId="1" fontId="5" fillId="0" borderId="0" xfId="0" applyNumberFormat="1" applyFont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1" fontId="5" fillId="3" borderId="1" xfId="0" applyNumberFormat="1" applyFont="1" applyFill="1" applyBorder="1" applyAlignment="1" applyProtection="1">
      <alignment horizontal="center" vertical="top"/>
      <protection locked="0"/>
    </xf>
    <xf numFmtId="1" fontId="5" fillId="0" borderId="0" xfId="0" applyNumberFormat="1" applyFont="1" applyAlignment="1">
      <alignment horizontal="center" vertical="top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12" fillId="3" borderId="0" xfId="0" applyFont="1" applyFill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>
      <alignment horizontal="left" vertical="center" wrapText="1"/>
    </xf>
    <xf numFmtId="0" fontId="7" fillId="9" borderId="4" xfId="0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>
      <alignment horizontal="left" vertical="top" wrapText="1"/>
    </xf>
    <xf numFmtId="43" fontId="2" fillId="0" borderId="1" xfId="1" applyFont="1" applyBorder="1" applyAlignment="1">
      <alignment vertical="top"/>
    </xf>
    <xf numFmtId="0" fontId="6" fillId="7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6" fillId="7" borderId="1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Alignment="1">
      <alignment horizontal="center" vertical="top"/>
    </xf>
    <xf numFmtId="0" fontId="7" fillId="7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7" fillId="7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3" fontId="8" fillId="0" borderId="1" xfId="1" applyFont="1" applyFill="1" applyBorder="1" applyAlignment="1" applyProtection="1">
      <alignment horizontal="left" vertical="top"/>
      <protection locked="0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" fontId="15" fillId="10" borderId="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8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16" fillId="10" borderId="1" xfId="1" applyNumberFormat="1" applyFont="1" applyFill="1" applyBorder="1" applyAlignment="1">
      <alignment horizontal="center" vertical="center"/>
    </xf>
    <xf numFmtId="188" fontId="17" fillId="10" borderId="8" xfId="1" applyNumberFormat="1" applyFont="1" applyFill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" fontId="16" fillId="10" borderId="1" xfId="1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6" fillId="10" borderId="10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5" fillId="10" borderId="7" xfId="0" applyNumberFormat="1" applyFont="1" applyFill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4" fontId="15" fillId="10" borderId="1" xfId="0" applyNumberFormat="1" applyFont="1" applyFill="1" applyBorder="1" applyAlignment="1">
      <alignment horizontal="center"/>
    </xf>
    <xf numFmtId="39" fontId="15" fillId="0" borderId="1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15" fillId="0" borderId="0" xfId="0" applyFont="1" applyAlignment="1">
      <alignment vertical="center"/>
    </xf>
    <xf numFmtId="4" fontId="16" fillId="10" borderId="7" xfId="1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wrapText="1"/>
    </xf>
    <xf numFmtId="4" fontId="15" fillId="9" borderId="7" xfId="0" applyNumberFormat="1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4" fontId="2" fillId="9" borderId="1" xfId="0" applyNumberFormat="1" applyFont="1" applyFill="1" applyBorder="1" applyAlignment="1">
      <alignment horizontal="center"/>
    </xf>
    <xf numFmtId="4" fontId="2" fillId="9" borderId="2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4" fontId="15" fillId="10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189" fontId="15" fillId="0" borderId="14" xfId="0" applyNumberFormat="1" applyFont="1" applyBorder="1" applyAlignment="1">
      <alignment horizontal="left"/>
    </xf>
    <xf numFmtId="4" fontId="15" fillId="10" borderId="12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2" fontId="2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/>
    </xf>
    <xf numFmtId="4" fontId="2" fillId="9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3" fontId="5" fillId="0" borderId="0" xfId="1" applyFont="1" applyAlignment="1" applyProtection="1">
      <alignment vertical="top"/>
      <protection locked="0"/>
    </xf>
    <xf numFmtId="43" fontId="5" fillId="0" borderId="0" xfId="1" applyFont="1" applyAlignment="1" applyProtection="1">
      <alignment vertical="top"/>
    </xf>
    <xf numFmtId="43" fontId="6" fillId="7" borderId="1" xfId="1" applyFont="1" applyFill="1" applyBorder="1" applyAlignment="1" applyProtection="1">
      <alignment horizontal="center" vertical="top"/>
      <protection locked="0"/>
    </xf>
    <xf numFmtId="43" fontId="8" fillId="0" borderId="1" xfId="1" applyFont="1" applyBorder="1" applyAlignment="1" applyProtection="1">
      <alignment vertical="top"/>
      <protection locked="0"/>
    </xf>
    <xf numFmtId="43" fontId="8" fillId="0" borderId="1" xfId="1" applyFont="1" applyBorder="1" applyAlignment="1" applyProtection="1">
      <alignment horizontal="center" vertical="top"/>
      <protection locked="0"/>
    </xf>
    <xf numFmtId="43" fontId="8" fillId="0" borderId="0" xfId="1" applyFont="1" applyBorder="1" applyAlignment="1" applyProtection="1">
      <alignment horizontal="center" vertical="top" wrapText="1"/>
      <protection locked="0"/>
    </xf>
    <xf numFmtId="43" fontId="5" fillId="0" borderId="0" xfId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3" fontId="2" fillId="0" borderId="0" xfId="1" applyFont="1" applyFill="1" applyBorder="1" applyAlignment="1">
      <alignment vertical="top"/>
    </xf>
    <xf numFmtId="0" fontId="18" fillId="3" borderId="0" xfId="0" applyFont="1" applyFill="1" applyAlignment="1">
      <alignment vertical="top"/>
    </xf>
    <xf numFmtId="0" fontId="16" fillId="8" borderId="1" xfId="0" applyFont="1" applyFill="1" applyBorder="1" applyAlignment="1">
      <alignment vertical="top"/>
    </xf>
    <xf numFmtId="0" fontId="13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20" fillId="0" borderId="1" xfId="2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7" fillId="9" borderId="3" xfId="0" applyFont="1" applyFill="1" applyBorder="1" applyAlignment="1" applyProtection="1">
      <alignment horizontal="center" vertical="top"/>
      <protection locked="0"/>
    </xf>
    <xf numFmtId="0" fontId="7" fillId="9" borderId="4" xfId="0" applyFont="1" applyFill="1" applyBorder="1" applyAlignment="1" applyProtection="1">
      <alignment horizontal="center" vertical="top"/>
      <protection locked="0"/>
    </xf>
    <xf numFmtId="0" fontId="7" fillId="9" borderId="1" xfId="0" applyFont="1" applyFill="1" applyBorder="1" applyAlignment="1" applyProtection="1">
      <alignment horizontal="center" vertical="top"/>
      <protection locked="0"/>
    </xf>
    <xf numFmtId="0" fontId="18" fillId="3" borderId="0" xfId="0" applyFont="1" applyFill="1" applyAlignment="1">
      <alignment horizontal="left" vertical="top"/>
    </xf>
    <xf numFmtId="0" fontId="9" fillId="9" borderId="1" xfId="0" applyFont="1" applyFill="1" applyBorder="1" applyAlignment="1" applyProtection="1">
      <alignment horizontal="center" vertical="top" wrapText="1"/>
      <protection locked="0"/>
    </xf>
    <xf numFmtId="0" fontId="7" fillId="9" borderId="1" xfId="0" applyFont="1" applyFill="1" applyBorder="1" applyAlignment="1" applyProtection="1">
      <alignment horizontal="center" vertical="top" wrapText="1"/>
      <protection locked="0"/>
    </xf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wnloads/&#3609;&#3608;.2024_66-&#3624;&#3634;&#3621;&#3634;&#3651;&#3627;&#3617;&#3656;-&#3592;&#3633;&#3591;&#3627;&#3623;&#3633;&#3604;-&#3611;&#3619;&#3633;&#3610;&#3619;&#3634;&#3588;&#3634;&#3627;&#3636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wnloads/&#3609;&#3608;.4011_66-&#3610;&#3641;&#3648;&#3585;&#3658;&#3632;&#3595;&#3634;&#3617;&#3637;-&#3592;&#3633;&#3591;&#3627;&#3623;&#3633;&#3604;-&#3611;&#3619;&#3633;&#3610;&#3619;&#3634;&#3588;&#3634;&#3627;&#3636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ข้อมูลทั่วไป"/>
      <sheetName val="1.แหล่งวัสดุ"/>
      <sheetName val="สรุปวัสดุ"/>
      <sheetName val="2.ปร.5_Roads"/>
      <sheetName val="3.ปร.4_Roads"/>
      <sheetName val="ตรวจสอบปริมาณ"/>
      <sheetName val="ปร.4 box"/>
      <sheetName val="เวลาทำงาน"/>
      <sheetName val="S2"/>
      <sheetName val="คิด พท.ผิว"/>
      <sheetName val="คิดงานดิน"/>
      <sheetName val="ต้นทุนไม้แบบ"/>
      <sheetName val="ตารางรางยู"/>
      <sheetName val="ต้นทุนคอนกรีต"/>
      <sheetName val="NO DELETE"/>
      <sheetName val="ต้นทุนรางยู"/>
      <sheetName val="ต้นทุนจราจร"/>
      <sheetName val="ต้นทุนงานยาง"/>
      <sheetName val="ถนนคอนกรีต"/>
      <sheetName val="ปร.5_Box"/>
      <sheetName val="ต้นทุนBOX"/>
      <sheetName val="GABION"/>
      <sheetName val="ต้นทุนงานดิน"/>
      <sheetName val="ต้นทุน RE"/>
      <sheetName val="ต้นทุนบ่อรับน้ำ"/>
      <sheetName val="ต้นทุนวางท่อ"/>
      <sheetName val="ต้นทุนระบายน้ำ"/>
      <sheetName val="ต้นทุนเสา 9 ม."/>
      <sheetName val="S3"/>
      <sheetName val="BackupCon"/>
      <sheetName val="2.ต้นทุนถนน Con."/>
      <sheetName val="ตารางระบายน้ำ"/>
      <sheetName val="บ่อพักน้ำใต้ทางเท้า"/>
      <sheetName val="Slope_Protection"/>
      <sheetName val="BOX NO.1"/>
      <sheetName val="BOX NO.2"/>
      <sheetName val="BOX NO.3"/>
      <sheetName val="BOX NO.4"/>
      <sheetName val="โครงข่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6">
          <cell r="L86">
            <v>9418.7000000000007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5">
          <cell r="A95">
            <v>1</v>
          </cell>
        </row>
        <row r="97">
          <cell r="A97">
            <v>1</v>
          </cell>
        </row>
        <row r="99">
          <cell r="B99" t="str">
            <v>Asphaltic  Concrete  (ปูบน Prime  Coat)</v>
          </cell>
        </row>
        <row r="100">
          <cell r="B100" t="str">
            <v>PARA Asphaltic  Concrete  (ปูบน Prime  Coat)</v>
          </cell>
        </row>
        <row r="102">
          <cell r="B102" t="str">
            <v>Asphaltic  Concrete  (ปูบน Tack  Coat)</v>
          </cell>
        </row>
        <row r="103">
          <cell r="B103" t="str">
            <v>PARA Asphaltic  Concrete  (ปูบน Tack  Coat)</v>
          </cell>
        </row>
        <row r="104">
          <cell r="B104" t="str">
            <v>PMA Asphaltic  Concrete  (ปูบน Tack  Coat)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1">
          <cell r="O101">
            <v>38.550000000000004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ข้อมูลทั่วไป"/>
      <sheetName val="1.แหล่งวัสดุ"/>
      <sheetName val="สรุปวัสดุ"/>
      <sheetName val="2.ปร.5_Roads"/>
      <sheetName val="3.ปร.4_Roads"/>
      <sheetName val="ตรวจสอบปริมาณ"/>
      <sheetName val="ปร.4 box"/>
      <sheetName val="เวลาทำงาน"/>
      <sheetName val="S2"/>
      <sheetName val="คิด พท.ผิว"/>
      <sheetName val="คิดงานดิน"/>
      <sheetName val="ต้นทุนไม้แบบ"/>
      <sheetName val="ตารางรางยู"/>
      <sheetName val="ต้นทุนคอนกรีต"/>
      <sheetName val="NO DELETE"/>
      <sheetName val="ต้นทุนรางยู"/>
      <sheetName val="ต้นทุนจราจร"/>
      <sheetName val="ต้นทุนงานยาง"/>
      <sheetName val="ถนนคอนกรีต"/>
      <sheetName val="ปร.5_Box"/>
      <sheetName val="ต้นทุนBOX"/>
      <sheetName val="GABION"/>
      <sheetName val="ต้นทุนงานดิน"/>
      <sheetName val="ต้นทุน RE"/>
      <sheetName val="ต้นทุนบ่อรับน้ำ"/>
      <sheetName val="ต้นทุนวางท่อ"/>
      <sheetName val="ต้นทุนระบายน้ำ"/>
      <sheetName val="ต้นทุนเสา 9 ม."/>
      <sheetName val="S3"/>
      <sheetName val="BackupCon"/>
      <sheetName val="2.ต้นทุนถนน Con."/>
      <sheetName val="ตารางระบายน้ำ"/>
      <sheetName val="บ่อพักน้ำใต้ทางเท้า"/>
      <sheetName val="Slope_Protection"/>
      <sheetName val="BOX NO.1"/>
      <sheetName val="BOX NO.2"/>
      <sheetName val="BOX NO.3"/>
      <sheetName val="BOX NO.4"/>
      <sheetName val="โครงข่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5">
          <cell r="A95">
            <v>1</v>
          </cell>
        </row>
        <row r="97">
          <cell r="A97">
            <v>1</v>
          </cell>
        </row>
        <row r="99">
          <cell r="B99" t="str">
            <v>Asphaltic  Concrete  (ปูบน Prime  Coat)</v>
          </cell>
        </row>
        <row r="100">
          <cell r="B100" t="str">
            <v>PARA Asphaltic  Concrete  (ปูบน Prime  Coat)</v>
          </cell>
        </row>
        <row r="102">
          <cell r="B102" t="str">
            <v>Asphaltic  Concrete  (ปูบน Tack  Coat)</v>
          </cell>
        </row>
        <row r="103">
          <cell r="B103" t="str">
            <v>PARA Asphaltic  Concrete  (ปูบน Tack  Coat)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1">
          <cell r="O101">
            <v>38.550000000000004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2.narathiwat.go.th/nara2016/news/detail/1757/data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2.narathiwat.go.th/nara2016/news/detail/1757/da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A18" sqref="A18"/>
    </sheetView>
  </sheetViews>
  <sheetFormatPr defaultColWidth="9" defaultRowHeight="21" x14ac:dyDescent="0.25"/>
  <cols>
    <col min="1" max="1" width="7.09765625" style="10" customWidth="1"/>
    <col min="2" max="2" width="27.3984375" style="10" customWidth="1"/>
    <col min="3" max="3" width="100" style="10" customWidth="1"/>
    <col min="4" max="16384" width="9" style="10"/>
  </cols>
  <sheetData>
    <row r="1" spans="1:3" s="11" customFormat="1" x14ac:dyDescent="0.25">
      <c r="A1" s="11" t="s">
        <v>77</v>
      </c>
    </row>
    <row r="3" spans="1:3" s="11" customFormat="1" x14ac:dyDescent="0.25">
      <c r="A3" s="15" t="s">
        <v>72</v>
      </c>
      <c r="B3" s="15" t="s">
        <v>97</v>
      </c>
      <c r="C3" s="15" t="s">
        <v>78</v>
      </c>
    </row>
    <row r="4" spans="1:3" ht="42" x14ac:dyDescent="0.25">
      <c r="A4" s="12">
        <v>1</v>
      </c>
      <c r="B4" s="13" t="s">
        <v>79</v>
      </c>
      <c r="C4" s="14" t="s">
        <v>86</v>
      </c>
    </row>
    <row r="5" spans="1:3" x14ac:dyDescent="0.25">
      <c r="A5" s="12">
        <v>2</v>
      </c>
      <c r="B5" s="13" t="s">
        <v>87</v>
      </c>
      <c r="C5" s="14" t="s">
        <v>88</v>
      </c>
    </row>
    <row r="6" spans="1:3" x14ac:dyDescent="0.25">
      <c r="A6" s="12">
        <v>3</v>
      </c>
      <c r="B6" s="13" t="s">
        <v>80</v>
      </c>
      <c r="C6" s="14" t="s">
        <v>93</v>
      </c>
    </row>
    <row r="7" spans="1:3" x14ac:dyDescent="0.25">
      <c r="A7" s="12">
        <v>4</v>
      </c>
      <c r="B7" s="13" t="s">
        <v>89</v>
      </c>
      <c r="C7" s="14" t="s">
        <v>90</v>
      </c>
    </row>
    <row r="8" spans="1:3" ht="42" x14ac:dyDescent="0.25">
      <c r="A8" s="17">
        <v>5</v>
      </c>
      <c r="B8" s="21" t="s">
        <v>91</v>
      </c>
      <c r="C8" s="14" t="s">
        <v>92</v>
      </c>
    </row>
    <row r="9" spans="1:3" ht="42" x14ac:dyDescent="0.25">
      <c r="A9" s="19">
        <v>6</v>
      </c>
      <c r="B9" s="22" t="s">
        <v>81</v>
      </c>
      <c r="C9" s="16" t="s">
        <v>84</v>
      </c>
    </row>
    <row r="10" spans="1:3" ht="42" x14ac:dyDescent="0.25">
      <c r="A10" s="20"/>
      <c r="B10" s="18"/>
      <c r="C10" s="16" t="s">
        <v>85</v>
      </c>
    </row>
    <row r="12" spans="1:3" x14ac:dyDescent="0.25">
      <c r="A12" s="156" t="s">
        <v>82</v>
      </c>
      <c r="B12" s="156"/>
    </row>
    <row r="13" spans="1:3" x14ac:dyDescent="0.25">
      <c r="B13" s="155" t="s">
        <v>83</v>
      </c>
      <c r="C13" s="155"/>
    </row>
    <row r="14" spans="1:3" ht="44.25" customHeight="1" x14ac:dyDescent="0.25">
      <c r="B14" s="155" t="s">
        <v>94</v>
      </c>
      <c r="C14" s="155"/>
    </row>
    <row r="15" spans="1:3" ht="43.5" customHeight="1" x14ac:dyDescent="0.25">
      <c r="B15" s="155" t="s">
        <v>95</v>
      </c>
      <c r="C15" s="155"/>
    </row>
    <row r="16" spans="1:3" ht="63.75" customHeight="1" x14ac:dyDescent="0.25">
      <c r="B16" s="155" t="s">
        <v>96</v>
      </c>
      <c r="C16" s="155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workbookViewId="0">
      <selection activeCell="A4" sqref="A4"/>
    </sheetView>
  </sheetViews>
  <sheetFormatPr defaultRowHeight="13.8" x14ac:dyDescent="0.25"/>
  <cols>
    <col min="1" max="1" width="26.69921875" bestFit="1" customWidth="1"/>
    <col min="2" max="2" width="3.09765625" customWidth="1"/>
    <col min="3" max="3" width="49.09765625" customWidth="1"/>
    <col min="4" max="4" width="2.59765625" customWidth="1"/>
    <col min="5" max="5" width="40.3984375" bestFit="1" customWidth="1"/>
    <col min="6" max="6" width="2.59765625" customWidth="1"/>
    <col min="7" max="7" width="17.09765625" bestFit="1" customWidth="1"/>
    <col min="8" max="8" width="2.3984375" customWidth="1"/>
    <col min="9" max="9" width="22.3984375" bestFit="1" customWidth="1"/>
    <col min="10" max="10" width="3.3984375" customWidth="1"/>
    <col min="11" max="11" width="16.3984375" bestFit="1" customWidth="1"/>
    <col min="12" max="12" width="2.8984375" customWidth="1"/>
    <col min="13" max="13" width="55.59765625" bestFit="1" customWidth="1"/>
    <col min="14" max="14" width="2" customWidth="1"/>
    <col min="15" max="15" width="14.19921875" bestFit="1" customWidth="1"/>
    <col min="16" max="16" width="3.09765625" customWidth="1"/>
    <col min="17" max="17" width="16.3984375" bestFit="1" customWidth="1"/>
    <col min="18" max="18" width="1.69921875" customWidth="1"/>
    <col min="19" max="19" width="14.8984375" bestFit="1" customWidth="1"/>
    <col min="20" max="20" width="2.19921875" customWidth="1"/>
    <col min="22" max="22" width="2.19921875" customWidth="1"/>
    <col min="24" max="24" width="17.09765625" bestFit="1" customWidth="1"/>
    <col min="25" max="25" width="2.59765625" customWidth="1"/>
    <col min="26" max="26" width="19.69921875" bestFit="1" customWidth="1"/>
    <col min="27" max="27" width="2.3984375" customWidth="1"/>
    <col min="28" max="28" width="22.3984375" bestFit="1" customWidth="1"/>
    <col min="29" max="29" width="2.69921875" customWidth="1"/>
  </cols>
  <sheetData>
    <row r="1" spans="1:30" s="3" customFormat="1" x14ac:dyDescent="0.25">
      <c r="A1" s="3" t="s">
        <v>1</v>
      </c>
      <c r="C1" s="3" t="s">
        <v>2</v>
      </c>
      <c r="E1" s="3" t="s">
        <v>3</v>
      </c>
      <c r="G1" s="3" t="s">
        <v>70</v>
      </c>
      <c r="M1" s="3" t="s">
        <v>97</v>
      </c>
      <c r="O1" s="3" t="s">
        <v>57</v>
      </c>
      <c r="Q1" s="3" t="s">
        <v>106</v>
      </c>
      <c r="S1" s="3" t="s">
        <v>103</v>
      </c>
      <c r="U1" s="3" t="s">
        <v>120</v>
      </c>
      <c r="W1" s="3" t="s">
        <v>121</v>
      </c>
      <c r="X1" s="3" t="s">
        <v>70</v>
      </c>
      <c r="Z1" s="3" t="s">
        <v>128</v>
      </c>
      <c r="AB1" s="3" t="s">
        <v>129</v>
      </c>
      <c r="AD1" s="3" t="s">
        <v>127</v>
      </c>
    </row>
    <row r="2" spans="1:30" x14ac:dyDescent="0.25">
      <c r="A2" t="s">
        <v>0</v>
      </c>
      <c r="C2" t="s">
        <v>56</v>
      </c>
      <c r="E2" t="s">
        <v>13</v>
      </c>
      <c r="G2" t="s">
        <v>64</v>
      </c>
      <c r="I2" t="s">
        <v>69</v>
      </c>
      <c r="K2" t="s">
        <v>75</v>
      </c>
      <c r="M2" t="s">
        <v>79</v>
      </c>
      <c r="O2" t="s">
        <v>107</v>
      </c>
      <c r="Q2" t="s">
        <v>115</v>
      </c>
      <c r="S2" t="s">
        <v>104</v>
      </c>
      <c r="U2">
        <v>1</v>
      </c>
      <c r="W2" t="s">
        <v>107</v>
      </c>
      <c r="X2" t="s">
        <v>64</v>
      </c>
      <c r="Z2" t="s">
        <v>69</v>
      </c>
      <c r="AB2" t="s">
        <v>66</v>
      </c>
      <c r="AD2" t="s">
        <v>132</v>
      </c>
    </row>
    <row r="3" spans="1:30" x14ac:dyDescent="0.25">
      <c r="A3" t="s">
        <v>136</v>
      </c>
      <c r="C3" t="s">
        <v>16</v>
      </c>
      <c r="E3" t="s">
        <v>14</v>
      </c>
      <c r="G3" t="s">
        <v>65</v>
      </c>
      <c r="I3" t="s">
        <v>68</v>
      </c>
      <c r="K3" t="s">
        <v>76</v>
      </c>
      <c r="M3" t="s">
        <v>87</v>
      </c>
      <c r="O3" t="s">
        <v>108</v>
      </c>
      <c r="Q3" t="s">
        <v>116</v>
      </c>
      <c r="S3" t="s">
        <v>105</v>
      </c>
      <c r="U3">
        <v>2</v>
      </c>
      <c r="W3" t="s">
        <v>108</v>
      </c>
      <c r="X3" t="s">
        <v>65</v>
      </c>
      <c r="Z3" t="s">
        <v>68</v>
      </c>
      <c r="AB3" t="s">
        <v>67</v>
      </c>
      <c r="AD3" t="s">
        <v>133</v>
      </c>
    </row>
    <row r="4" spans="1:30" x14ac:dyDescent="0.25">
      <c r="C4" t="s">
        <v>17</v>
      </c>
      <c r="E4" t="s">
        <v>15</v>
      </c>
      <c r="I4" t="s">
        <v>66</v>
      </c>
      <c r="M4" t="s">
        <v>80</v>
      </c>
      <c r="O4" t="s">
        <v>109</v>
      </c>
      <c r="U4">
        <v>3</v>
      </c>
      <c r="W4" t="s">
        <v>109</v>
      </c>
      <c r="AD4" t="s">
        <v>134</v>
      </c>
    </row>
    <row r="5" spans="1:30" x14ac:dyDescent="0.25">
      <c r="C5" t="s">
        <v>18</v>
      </c>
      <c r="I5" t="s">
        <v>67</v>
      </c>
      <c r="M5" t="s">
        <v>89</v>
      </c>
      <c r="O5" t="s">
        <v>110</v>
      </c>
      <c r="U5">
        <v>4</v>
      </c>
      <c r="W5" t="s">
        <v>110</v>
      </c>
      <c r="AD5" t="s">
        <v>130</v>
      </c>
    </row>
    <row r="6" spans="1:30" x14ac:dyDescent="0.25">
      <c r="C6" t="s">
        <v>19</v>
      </c>
      <c r="M6" t="s">
        <v>124</v>
      </c>
      <c r="O6" t="s">
        <v>111</v>
      </c>
      <c r="U6">
        <v>5</v>
      </c>
      <c r="AD6" t="s">
        <v>135</v>
      </c>
    </row>
    <row r="7" spans="1:30" x14ac:dyDescent="0.25">
      <c r="C7" t="s">
        <v>20</v>
      </c>
      <c r="M7" t="s">
        <v>81</v>
      </c>
    </row>
    <row r="8" spans="1:30" x14ac:dyDescent="0.25">
      <c r="C8" t="s">
        <v>21</v>
      </c>
    </row>
    <row r="9" spans="1:30" x14ac:dyDescent="0.25">
      <c r="C9" t="s">
        <v>22</v>
      </c>
    </row>
    <row r="10" spans="1:30" x14ac:dyDescent="0.25">
      <c r="C10" t="s">
        <v>23</v>
      </c>
    </row>
    <row r="11" spans="1:30" x14ac:dyDescent="0.25">
      <c r="C11" t="s">
        <v>24</v>
      </c>
    </row>
    <row r="12" spans="1:30" x14ac:dyDescent="0.25">
      <c r="C12" t="s">
        <v>25</v>
      </c>
    </row>
    <row r="13" spans="1:30" x14ac:dyDescent="0.25">
      <c r="C13" t="s">
        <v>26</v>
      </c>
    </row>
    <row r="14" spans="1:30" x14ac:dyDescent="0.25">
      <c r="C14" t="s">
        <v>27</v>
      </c>
    </row>
    <row r="15" spans="1:30" x14ac:dyDescent="0.25">
      <c r="C15" t="s">
        <v>28</v>
      </c>
    </row>
    <row r="16" spans="1:30" x14ac:dyDescent="0.25">
      <c r="C16" t="s">
        <v>29</v>
      </c>
    </row>
    <row r="17" spans="3:3" x14ac:dyDescent="0.25">
      <c r="C17" t="s">
        <v>30</v>
      </c>
    </row>
    <row r="18" spans="3:3" x14ac:dyDescent="0.25">
      <c r="C18" t="s">
        <v>31</v>
      </c>
    </row>
    <row r="19" spans="3:3" x14ac:dyDescent="0.25">
      <c r="C19" t="s">
        <v>32</v>
      </c>
    </row>
    <row r="20" spans="3:3" x14ac:dyDescent="0.25">
      <c r="C20" t="s">
        <v>33</v>
      </c>
    </row>
    <row r="21" spans="3:3" x14ac:dyDescent="0.25">
      <c r="C21" t="s">
        <v>34</v>
      </c>
    </row>
    <row r="22" spans="3:3" x14ac:dyDescent="0.25">
      <c r="C22" t="s">
        <v>35</v>
      </c>
    </row>
    <row r="23" spans="3:3" x14ac:dyDescent="0.25">
      <c r="C23" t="s">
        <v>36</v>
      </c>
    </row>
    <row r="24" spans="3:3" x14ac:dyDescent="0.25">
      <c r="C24" t="s">
        <v>37</v>
      </c>
    </row>
    <row r="25" spans="3:3" x14ac:dyDescent="0.25">
      <c r="C25" t="s">
        <v>38</v>
      </c>
    </row>
    <row r="26" spans="3:3" x14ac:dyDescent="0.25">
      <c r="C26" t="s">
        <v>39</v>
      </c>
    </row>
    <row r="27" spans="3:3" x14ac:dyDescent="0.25">
      <c r="C27" t="s">
        <v>40</v>
      </c>
    </row>
    <row r="28" spans="3:3" x14ac:dyDescent="0.25">
      <c r="C28" t="s">
        <v>41</v>
      </c>
    </row>
    <row r="29" spans="3:3" x14ac:dyDescent="0.25">
      <c r="C29" t="s">
        <v>42</v>
      </c>
    </row>
    <row r="30" spans="3:3" x14ac:dyDescent="0.25">
      <c r="C30" t="s">
        <v>43</v>
      </c>
    </row>
    <row r="31" spans="3:3" x14ac:dyDescent="0.25">
      <c r="C31" t="s">
        <v>44</v>
      </c>
    </row>
    <row r="32" spans="3:3" x14ac:dyDescent="0.25">
      <c r="C32" t="s">
        <v>45</v>
      </c>
    </row>
    <row r="33" spans="3:3" x14ac:dyDescent="0.25">
      <c r="C33" t="s">
        <v>46</v>
      </c>
    </row>
    <row r="34" spans="3:3" x14ac:dyDescent="0.25">
      <c r="C34" t="s">
        <v>47</v>
      </c>
    </row>
    <row r="35" spans="3:3" x14ac:dyDescent="0.25">
      <c r="C35" t="s">
        <v>48</v>
      </c>
    </row>
    <row r="36" spans="3:3" x14ac:dyDescent="0.25">
      <c r="C36" t="s">
        <v>49</v>
      </c>
    </row>
    <row r="37" spans="3:3" x14ac:dyDescent="0.25">
      <c r="C37" t="s">
        <v>50</v>
      </c>
    </row>
    <row r="38" spans="3:3" x14ac:dyDescent="0.25">
      <c r="C38" t="s">
        <v>51</v>
      </c>
    </row>
    <row r="39" spans="3:3" x14ac:dyDescent="0.25">
      <c r="C39" t="s">
        <v>52</v>
      </c>
    </row>
    <row r="40" spans="3:3" x14ac:dyDescent="0.25">
      <c r="C40" t="s">
        <v>53</v>
      </c>
    </row>
    <row r="41" spans="3:3" x14ac:dyDescent="0.25">
      <c r="C41" t="s">
        <v>54</v>
      </c>
    </row>
    <row r="42" spans="3:3" x14ac:dyDescent="0.25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"/>
  <sheetViews>
    <sheetView tabSelected="1" zoomScaleNormal="100" workbookViewId="0">
      <selection activeCell="B8" sqref="B8"/>
    </sheetView>
  </sheetViews>
  <sheetFormatPr defaultColWidth="9" defaultRowHeight="21" x14ac:dyDescent="0.4"/>
  <cols>
    <col min="1" max="1" width="23.8984375" style="1" customWidth="1"/>
    <col min="2" max="2" width="22.69921875" style="1" customWidth="1"/>
    <col min="3" max="3" width="22.8984375" style="1" customWidth="1"/>
    <col min="4" max="4" width="23.59765625" style="1" customWidth="1"/>
    <col min="5" max="5" width="20.796875" style="1" customWidth="1"/>
    <col min="6" max="6" width="25.69921875" style="1" customWidth="1"/>
    <col min="7" max="7" width="26.69921875" style="1" customWidth="1"/>
    <col min="8" max="16384" width="9" style="1"/>
  </cols>
  <sheetData>
    <row r="1" spans="1:8" x14ac:dyDescent="0.4">
      <c r="A1" s="9" t="s">
        <v>118</v>
      </c>
      <c r="B1" s="9"/>
      <c r="C1" s="9"/>
      <c r="D1" s="9"/>
      <c r="E1" s="9"/>
      <c r="F1" s="9"/>
      <c r="G1" s="9"/>
    </row>
    <row r="2" spans="1:8" ht="20.25" customHeight="1" x14ac:dyDescent="0.4">
      <c r="A2" s="6"/>
      <c r="B2" s="6"/>
      <c r="C2" s="6"/>
      <c r="D2" s="6"/>
      <c r="E2" s="6"/>
      <c r="F2" s="6"/>
      <c r="G2" s="2"/>
      <c r="H2" s="2"/>
    </row>
    <row r="3" spans="1:8" x14ac:dyDescent="0.4">
      <c r="A3" s="4" t="s">
        <v>113</v>
      </c>
      <c r="B3" s="4" t="s">
        <v>10</v>
      </c>
      <c r="C3" s="4" t="s">
        <v>11</v>
      </c>
      <c r="D3" s="4" t="s">
        <v>12</v>
      </c>
      <c r="E3" s="4" t="s">
        <v>97</v>
      </c>
      <c r="F3" s="4" t="s">
        <v>3</v>
      </c>
    </row>
    <row r="4" spans="1:8" x14ac:dyDescent="0.4">
      <c r="A4" s="42" t="s">
        <v>136</v>
      </c>
      <c r="B4" s="14" t="s">
        <v>141</v>
      </c>
      <c r="C4" s="42" t="s">
        <v>28</v>
      </c>
      <c r="D4" s="13" t="s">
        <v>140</v>
      </c>
      <c r="E4" s="13" t="s">
        <v>124</v>
      </c>
      <c r="F4" s="42" t="s">
        <v>15</v>
      </c>
    </row>
    <row r="5" spans="1:8" x14ac:dyDescent="0.4">
      <c r="F5" s="27"/>
    </row>
    <row r="6" spans="1:8" s="7" customFormat="1" x14ac:dyDescent="0.35">
      <c r="A6" s="9" t="s">
        <v>73</v>
      </c>
      <c r="B6" s="23"/>
    </row>
    <row r="7" spans="1:8" s="7" customFormat="1" ht="18" x14ac:dyDescent="0.35"/>
    <row r="8" spans="1:8" s="7" customFormat="1" ht="18" x14ac:dyDescent="0.35">
      <c r="A8" s="25" t="s">
        <v>74</v>
      </c>
      <c r="B8" s="26">
        <v>1</v>
      </c>
      <c r="C8" s="26">
        <v>2</v>
      </c>
      <c r="D8" s="26">
        <v>3</v>
      </c>
      <c r="E8" s="26">
        <v>4</v>
      </c>
      <c r="F8" s="26">
        <v>5</v>
      </c>
    </row>
    <row r="9" spans="1:8" s="7" customFormat="1" ht="18" x14ac:dyDescent="0.35">
      <c r="A9" s="24" t="s">
        <v>75</v>
      </c>
      <c r="B9" s="8" t="s">
        <v>227</v>
      </c>
      <c r="C9" s="8" t="s">
        <v>228</v>
      </c>
      <c r="D9" s="8" t="s">
        <v>229</v>
      </c>
      <c r="E9" s="8" t="s">
        <v>230</v>
      </c>
      <c r="F9" s="8" t="s">
        <v>231</v>
      </c>
    </row>
    <row r="10" spans="1:8" s="7" customFormat="1" ht="18" x14ac:dyDescent="0.35">
      <c r="A10" s="24" t="s">
        <v>76</v>
      </c>
      <c r="B10" s="8" t="s">
        <v>232</v>
      </c>
      <c r="C10" s="8" t="s">
        <v>233</v>
      </c>
      <c r="D10" s="8" t="s">
        <v>234</v>
      </c>
      <c r="E10" s="8" t="s">
        <v>236</v>
      </c>
      <c r="F10" s="8" t="s">
        <v>235</v>
      </c>
    </row>
  </sheetData>
  <pageMargins left="0.11811023622047245" right="0.11811023622047245" top="0.74803149606299213" bottom="0.19685039370078741" header="0.31496062992125984" footer="0.31496062992125984"/>
  <pageSetup paperSize="9" scale="9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82"/>
  <sheetViews>
    <sheetView topLeftCell="A4" zoomScaleNormal="100" workbookViewId="0">
      <selection activeCell="A7" sqref="A7"/>
    </sheetView>
  </sheetViews>
  <sheetFormatPr defaultColWidth="9" defaultRowHeight="18" x14ac:dyDescent="0.35"/>
  <cols>
    <col min="1" max="1" width="30.3984375" style="53" customWidth="1"/>
    <col min="2" max="2" width="12.3984375" style="54" customWidth="1"/>
    <col min="3" max="3" width="34.3984375" style="53" customWidth="1"/>
    <col min="4" max="4" width="25.09765625" style="57" customWidth="1"/>
    <col min="5" max="5" width="8.8984375" style="54" bestFit="1" customWidth="1"/>
    <col min="6" max="6" width="6.3984375" style="54" bestFit="1" customWidth="1"/>
    <col min="7" max="7" width="8.69921875" style="64" bestFit="1" customWidth="1"/>
    <col min="8" max="8" width="11.3984375" style="44" bestFit="1" customWidth="1"/>
    <col min="9" max="26" width="9" style="28"/>
    <col min="27" max="16384" width="9" style="7"/>
  </cols>
  <sheetData>
    <row r="1" spans="1:8" s="28" customFormat="1" ht="21" x14ac:dyDescent="0.35">
      <c r="A1" s="43" t="s">
        <v>101</v>
      </c>
      <c r="B1" s="44"/>
      <c r="C1" s="45"/>
      <c r="D1" s="55"/>
      <c r="E1" s="58"/>
      <c r="F1" s="58"/>
      <c r="G1" s="59"/>
      <c r="H1" s="44"/>
    </row>
    <row r="2" spans="1:8" s="28" customFormat="1" ht="10.5" customHeight="1" x14ac:dyDescent="0.35">
      <c r="A2" s="43"/>
      <c r="B2" s="47"/>
      <c r="C2" s="43"/>
      <c r="D2" s="56"/>
      <c r="E2" s="44"/>
      <c r="F2" s="60"/>
      <c r="G2" s="61"/>
      <c r="H2" s="44"/>
    </row>
    <row r="3" spans="1:8" ht="21" x14ac:dyDescent="0.35">
      <c r="A3" s="150" t="str">
        <f>'1แบบเสนอความเสี่ยงและกำหนดเกณฑ์'!C4</f>
        <v>ศปท. กระทรวงมหาดไทย</v>
      </c>
      <c r="B3" s="160" t="str">
        <f>'1แบบเสนอความเสี่ยงและกำหนดเกณฑ์'!D4</f>
        <v>แขวงทางหลวงชนบทนราธิวาส</v>
      </c>
      <c r="C3" s="160"/>
      <c r="D3" s="56"/>
      <c r="E3" s="44"/>
      <c r="F3" s="60"/>
      <c r="G3" s="61"/>
    </row>
    <row r="4" spans="1:8" s="28" customFormat="1" ht="9.75" customHeight="1" x14ac:dyDescent="0.35">
      <c r="A4" s="46"/>
      <c r="B4" s="44"/>
      <c r="C4" s="46"/>
      <c r="D4" s="56"/>
      <c r="E4" s="44"/>
      <c r="F4" s="60"/>
      <c r="G4" s="61"/>
      <c r="H4" s="44"/>
    </row>
    <row r="5" spans="1:8" s="28" customFormat="1" x14ac:dyDescent="0.35">
      <c r="A5" s="157" t="s">
        <v>10</v>
      </c>
      <c r="B5" s="161" t="s">
        <v>119</v>
      </c>
      <c r="C5" s="159" t="s">
        <v>7</v>
      </c>
      <c r="D5" s="162" t="s">
        <v>8</v>
      </c>
      <c r="E5" s="159" t="s">
        <v>9</v>
      </c>
      <c r="F5" s="159"/>
      <c r="G5" s="159"/>
      <c r="H5" s="45"/>
    </row>
    <row r="6" spans="1:8" s="28" customFormat="1" x14ac:dyDescent="0.35">
      <c r="A6" s="158"/>
      <c r="B6" s="161"/>
      <c r="C6" s="159"/>
      <c r="D6" s="162"/>
      <c r="E6" s="48" t="s">
        <v>4</v>
      </c>
      <c r="F6" s="48" t="s">
        <v>5</v>
      </c>
      <c r="G6" s="49" t="s">
        <v>6</v>
      </c>
      <c r="H6" s="73" t="s">
        <v>57</v>
      </c>
    </row>
    <row r="7" spans="1:8" ht="26.25" customHeight="1" x14ac:dyDescent="0.35">
      <c r="A7" s="151" t="str">
        <f>'1แบบเสนอความเสี่ยงและกำหนดเกณฑ์'!A4&amp;" "&amp;'1แบบเสนอความเสี่ยงและกำหนดเกณฑ์'!B4</f>
        <v>โครงการจัดซื้อจัดจ้าง กระบวนงานจัดซื้อจัดจ้าง</v>
      </c>
      <c r="B7" s="50">
        <v>1</v>
      </c>
      <c r="C7" s="51" t="s">
        <v>142</v>
      </c>
      <c r="D7" s="51" t="s">
        <v>155</v>
      </c>
      <c r="E7" s="62">
        <v>1</v>
      </c>
      <c r="F7" s="62">
        <v>3</v>
      </c>
      <c r="G7" s="63">
        <v>3</v>
      </c>
      <c r="H7" s="62" t="s">
        <v>108</v>
      </c>
    </row>
    <row r="8" spans="1:8" ht="54" x14ac:dyDescent="0.35">
      <c r="A8" s="52"/>
      <c r="B8" s="50">
        <v>2</v>
      </c>
      <c r="C8" s="51" t="s">
        <v>137</v>
      </c>
      <c r="D8" s="51" t="s">
        <v>156</v>
      </c>
      <c r="E8" s="62">
        <v>1</v>
      </c>
      <c r="F8" s="62">
        <v>2</v>
      </c>
      <c r="G8" s="63">
        <f t="shared" ref="G8:G23" si="0">E8*F8</f>
        <v>2</v>
      </c>
      <c r="H8" s="62" t="s">
        <v>107</v>
      </c>
    </row>
    <row r="9" spans="1:8" ht="108" x14ac:dyDescent="0.35">
      <c r="A9" s="52"/>
      <c r="B9" s="50">
        <v>3</v>
      </c>
      <c r="C9" s="51" t="s">
        <v>138</v>
      </c>
      <c r="D9" s="51" t="s">
        <v>157</v>
      </c>
      <c r="E9" s="62">
        <v>1</v>
      </c>
      <c r="F9" s="62">
        <v>3</v>
      </c>
      <c r="G9" s="63">
        <f t="shared" si="0"/>
        <v>3</v>
      </c>
      <c r="H9" s="62" t="s">
        <v>108</v>
      </c>
    </row>
    <row r="10" spans="1:8" ht="72" x14ac:dyDescent="0.35">
      <c r="A10" s="52"/>
      <c r="B10" s="50">
        <v>4</v>
      </c>
      <c r="C10" s="51" t="s">
        <v>139</v>
      </c>
      <c r="D10" s="51" t="s">
        <v>158</v>
      </c>
      <c r="E10" s="62">
        <v>1</v>
      </c>
      <c r="F10" s="62">
        <v>3</v>
      </c>
      <c r="G10" s="63">
        <f t="shared" si="0"/>
        <v>3</v>
      </c>
      <c r="H10" s="62" t="s">
        <v>108</v>
      </c>
    </row>
    <row r="11" spans="1:8" ht="36" x14ac:dyDescent="0.35">
      <c r="A11" s="52"/>
      <c r="B11" s="50">
        <v>5</v>
      </c>
      <c r="C11" s="51" t="s">
        <v>143</v>
      </c>
      <c r="D11" s="51" t="s">
        <v>159</v>
      </c>
      <c r="E11" s="62">
        <v>1</v>
      </c>
      <c r="F11" s="62">
        <v>1</v>
      </c>
      <c r="G11" s="63">
        <f t="shared" si="0"/>
        <v>1</v>
      </c>
      <c r="H11" s="62" t="s">
        <v>107</v>
      </c>
    </row>
    <row r="12" spans="1:8" ht="54" x14ac:dyDescent="0.35">
      <c r="A12" s="52"/>
      <c r="B12" s="50">
        <v>6</v>
      </c>
      <c r="C12" s="51" t="s">
        <v>144</v>
      </c>
      <c r="D12" s="51" t="s">
        <v>160</v>
      </c>
      <c r="E12" s="62">
        <v>1</v>
      </c>
      <c r="F12" s="62">
        <v>2</v>
      </c>
      <c r="G12" s="63">
        <f t="shared" si="0"/>
        <v>2</v>
      </c>
      <c r="H12" s="62" t="s">
        <v>107</v>
      </c>
    </row>
    <row r="13" spans="1:8" ht="72" x14ac:dyDescent="0.35">
      <c r="A13" s="52"/>
      <c r="B13" s="50">
        <v>7</v>
      </c>
      <c r="C13" s="51" t="s">
        <v>145</v>
      </c>
      <c r="D13" s="51" t="s">
        <v>164</v>
      </c>
      <c r="E13" s="62">
        <v>1</v>
      </c>
      <c r="F13" s="62">
        <v>3</v>
      </c>
      <c r="G13" s="63">
        <f t="shared" si="0"/>
        <v>3</v>
      </c>
      <c r="H13" s="62" t="s">
        <v>108</v>
      </c>
    </row>
    <row r="14" spans="1:8" ht="54" x14ac:dyDescent="0.35">
      <c r="A14" s="52"/>
      <c r="B14" s="50">
        <v>8</v>
      </c>
      <c r="C14" s="51" t="s">
        <v>146</v>
      </c>
      <c r="D14" s="51" t="s">
        <v>166</v>
      </c>
      <c r="E14" s="62">
        <v>1</v>
      </c>
      <c r="F14" s="62">
        <v>3</v>
      </c>
      <c r="G14" s="63">
        <f t="shared" si="0"/>
        <v>3</v>
      </c>
      <c r="H14" s="62" t="s">
        <v>108</v>
      </c>
    </row>
    <row r="15" spans="1:8" ht="72" x14ac:dyDescent="0.35">
      <c r="A15" s="52"/>
      <c r="B15" s="50">
        <v>9</v>
      </c>
      <c r="C15" s="51" t="s">
        <v>163</v>
      </c>
      <c r="D15" s="51" t="s">
        <v>165</v>
      </c>
      <c r="E15" s="62">
        <v>1</v>
      </c>
      <c r="F15" s="62">
        <v>2</v>
      </c>
      <c r="G15" s="63">
        <f t="shared" si="0"/>
        <v>2</v>
      </c>
      <c r="H15" s="62" t="s">
        <v>107</v>
      </c>
    </row>
    <row r="16" spans="1:8" ht="54" x14ac:dyDescent="0.35">
      <c r="A16" s="52"/>
      <c r="B16" s="50">
        <v>10</v>
      </c>
      <c r="C16" s="51" t="s">
        <v>147</v>
      </c>
      <c r="D16" s="51" t="s">
        <v>165</v>
      </c>
      <c r="E16" s="62">
        <v>1</v>
      </c>
      <c r="F16" s="62">
        <v>2</v>
      </c>
      <c r="G16" s="63">
        <f t="shared" si="0"/>
        <v>2</v>
      </c>
      <c r="H16" s="62" t="s">
        <v>107</v>
      </c>
    </row>
    <row r="17" spans="1:8" ht="54" x14ac:dyDescent="0.35">
      <c r="A17" s="52"/>
      <c r="B17" s="50">
        <v>11</v>
      </c>
      <c r="C17" s="51" t="s">
        <v>148</v>
      </c>
      <c r="D17" s="51" t="s">
        <v>167</v>
      </c>
      <c r="E17" s="62">
        <v>1</v>
      </c>
      <c r="F17" s="62">
        <v>2</v>
      </c>
      <c r="G17" s="63">
        <f t="shared" si="0"/>
        <v>2</v>
      </c>
      <c r="H17" s="62" t="s">
        <v>107</v>
      </c>
    </row>
    <row r="18" spans="1:8" ht="36" x14ac:dyDescent="0.35">
      <c r="A18" s="52"/>
      <c r="B18" s="50">
        <v>12</v>
      </c>
      <c r="C18" s="51" t="s">
        <v>149</v>
      </c>
      <c r="D18" s="51" t="s">
        <v>168</v>
      </c>
      <c r="E18" s="62">
        <v>1</v>
      </c>
      <c r="F18" s="62">
        <v>1</v>
      </c>
      <c r="G18" s="63">
        <f t="shared" si="0"/>
        <v>1</v>
      </c>
      <c r="H18" s="62" t="s">
        <v>107</v>
      </c>
    </row>
    <row r="19" spans="1:8" ht="54" x14ac:dyDescent="0.35">
      <c r="A19" s="52"/>
      <c r="B19" s="50">
        <v>13</v>
      </c>
      <c r="C19" s="51" t="s">
        <v>151</v>
      </c>
      <c r="D19" s="51" t="s">
        <v>162</v>
      </c>
      <c r="E19" s="62">
        <v>1</v>
      </c>
      <c r="F19" s="62">
        <v>2</v>
      </c>
      <c r="G19" s="63">
        <f t="shared" si="0"/>
        <v>2</v>
      </c>
      <c r="H19" s="62" t="s">
        <v>107</v>
      </c>
    </row>
    <row r="20" spans="1:8" ht="36" x14ac:dyDescent="0.35">
      <c r="A20" s="52"/>
      <c r="B20" s="50">
        <v>14</v>
      </c>
      <c r="C20" s="51" t="s">
        <v>154</v>
      </c>
      <c r="D20" s="51" t="s">
        <v>161</v>
      </c>
      <c r="E20" s="62">
        <v>1</v>
      </c>
      <c r="F20" s="62">
        <v>2</v>
      </c>
      <c r="G20" s="63">
        <f t="shared" ref="G20:G21" si="1">E20*F20</f>
        <v>2</v>
      </c>
      <c r="H20" s="62" t="s">
        <v>107</v>
      </c>
    </row>
    <row r="21" spans="1:8" ht="54" x14ac:dyDescent="0.35">
      <c r="A21" s="52"/>
      <c r="B21" s="50">
        <v>15</v>
      </c>
      <c r="C21" s="51" t="s">
        <v>150</v>
      </c>
      <c r="D21" s="51" t="s">
        <v>162</v>
      </c>
      <c r="E21" s="62">
        <v>1</v>
      </c>
      <c r="F21" s="62">
        <v>2</v>
      </c>
      <c r="G21" s="63">
        <f t="shared" si="1"/>
        <v>2</v>
      </c>
      <c r="H21" s="62" t="s">
        <v>107</v>
      </c>
    </row>
    <row r="22" spans="1:8" ht="54" x14ac:dyDescent="0.35">
      <c r="A22" s="52"/>
      <c r="B22" s="50">
        <v>16</v>
      </c>
      <c r="C22" s="51" t="s">
        <v>153</v>
      </c>
      <c r="D22" s="51" t="s">
        <v>162</v>
      </c>
      <c r="E22" s="62">
        <v>1</v>
      </c>
      <c r="F22" s="62">
        <v>3</v>
      </c>
      <c r="G22" s="63">
        <f t="shared" si="0"/>
        <v>3</v>
      </c>
      <c r="H22" s="62" t="s">
        <v>108</v>
      </c>
    </row>
    <row r="23" spans="1:8" ht="54" x14ac:dyDescent="0.35">
      <c r="A23" s="52"/>
      <c r="B23" s="50">
        <v>17</v>
      </c>
      <c r="C23" s="51" t="s">
        <v>152</v>
      </c>
      <c r="D23" s="51" t="s">
        <v>162</v>
      </c>
      <c r="E23" s="62">
        <v>1</v>
      </c>
      <c r="F23" s="62">
        <v>2</v>
      </c>
      <c r="G23" s="63">
        <f t="shared" si="0"/>
        <v>2</v>
      </c>
      <c r="H23" s="62" t="s">
        <v>107</v>
      </c>
    </row>
    <row r="24" spans="1:8" x14ac:dyDescent="0.35">
      <c r="A24" s="46"/>
      <c r="B24" s="44"/>
      <c r="C24" s="46"/>
      <c r="D24" s="56"/>
      <c r="E24" s="44"/>
      <c r="F24" s="44"/>
      <c r="G24" s="61"/>
    </row>
    <row r="25" spans="1:8" x14ac:dyDescent="0.35">
      <c r="A25" s="46"/>
      <c r="B25" s="44"/>
      <c r="C25" s="46"/>
      <c r="D25" s="56"/>
      <c r="E25" s="44"/>
      <c r="F25" s="44"/>
      <c r="G25" s="61"/>
    </row>
    <row r="26" spans="1:8" x14ac:dyDescent="0.35">
      <c r="A26" s="46"/>
      <c r="B26" s="44"/>
      <c r="C26" s="46"/>
      <c r="D26" s="56"/>
      <c r="E26" s="44"/>
      <c r="F26" s="44"/>
      <c r="G26" s="61"/>
    </row>
    <row r="27" spans="1:8" x14ac:dyDescent="0.35">
      <c r="A27" s="46"/>
      <c r="B27" s="44"/>
      <c r="C27" s="46"/>
      <c r="D27" s="56"/>
      <c r="E27" s="44"/>
      <c r="F27" s="44"/>
      <c r="G27" s="61"/>
    </row>
    <row r="28" spans="1:8" x14ac:dyDescent="0.35">
      <c r="A28" s="46"/>
      <c r="B28" s="44"/>
      <c r="C28" s="46"/>
      <c r="D28" s="56"/>
      <c r="E28" s="44"/>
      <c r="F28" s="44"/>
      <c r="G28" s="61"/>
    </row>
    <row r="29" spans="1:8" x14ac:dyDescent="0.35">
      <c r="A29" s="46"/>
      <c r="B29" s="44"/>
      <c r="C29" s="46"/>
      <c r="D29" s="56"/>
      <c r="E29" s="44"/>
      <c r="F29" s="44"/>
      <c r="G29" s="61"/>
    </row>
    <row r="30" spans="1:8" x14ac:dyDescent="0.35">
      <c r="A30" s="46"/>
      <c r="B30" s="44"/>
      <c r="C30" s="46"/>
      <c r="D30" s="56"/>
      <c r="E30" s="44"/>
      <c r="F30" s="44"/>
      <c r="G30" s="61"/>
    </row>
    <row r="31" spans="1:8" x14ac:dyDescent="0.35">
      <c r="A31" s="46"/>
      <c r="B31" s="44"/>
      <c r="C31" s="46"/>
      <c r="D31" s="56"/>
      <c r="E31" s="44"/>
      <c r="F31" s="44"/>
      <c r="G31" s="61"/>
    </row>
    <row r="32" spans="1:8" x14ac:dyDescent="0.35">
      <c r="A32" s="46"/>
      <c r="B32" s="44"/>
      <c r="C32" s="46"/>
      <c r="D32" s="56"/>
      <c r="E32" s="44"/>
      <c r="F32" s="44"/>
      <c r="G32" s="61"/>
    </row>
    <row r="33" spans="1:7" x14ac:dyDescent="0.35">
      <c r="A33" s="46"/>
      <c r="B33" s="44"/>
      <c r="C33" s="46"/>
      <c r="D33" s="56"/>
      <c r="E33" s="44"/>
      <c r="F33" s="44"/>
      <c r="G33" s="61"/>
    </row>
    <row r="34" spans="1:7" x14ac:dyDescent="0.35">
      <c r="A34" s="46"/>
      <c r="B34" s="44"/>
      <c r="C34" s="46"/>
      <c r="D34" s="56"/>
      <c r="E34" s="44"/>
      <c r="F34" s="44"/>
      <c r="G34" s="61"/>
    </row>
    <row r="35" spans="1:7" x14ac:dyDescent="0.35">
      <c r="A35" s="46"/>
      <c r="B35" s="44"/>
      <c r="C35" s="46"/>
      <c r="D35" s="56"/>
      <c r="E35" s="44"/>
      <c r="F35" s="44"/>
      <c r="G35" s="61"/>
    </row>
    <row r="36" spans="1:7" x14ac:dyDescent="0.35">
      <c r="A36" s="46"/>
      <c r="B36" s="44"/>
      <c r="C36" s="46"/>
      <c r="D36" s="56"/>
      <c r="E36" s="44"/>
      <c r="F36" s="44"/>
      <c r="G36" s="61"/>
    </row>
    <row r="37" spans="1:7" x14ac:dyDescent="0.35">
      <c r="A37" s="46"/>
      <c r="B37" s="44"/>
      <c r="C37" s="46"/>
      <c r="D37" s="56"/>
      <c r="E37" s="44"/>
      <c r="F37" s="44"/>
      <c r="G37" s="61"/>
    </row>
    <row r="38" spans="1:7" x14ac:dyDescent="0.35">
      <c r="A38" s="46"/>
      <c r="B38" s="44"/>
      <c r="C38" s="46"/>
      <c r="D38" s="56"/>
      <c r="E38" s="44"/>
      <c r="F38" s="44"/>
      <c r="G38" s="61"/>
    </row>
    <row r="39" spans="1:7" x14ac:dyDescent="0.35">
      <c r="A39" s="46"/>
      <c r="B39" s="44"/>
      <c r="C39" s="46"/>
      <c r="D39" s="56"/>
      <c r="E39" s="44"/>
      <c r="F39" s="44"/>
      <c r="G39" s="61"/>
    </row>
    <row r="40" spans="1:7" x14ac:dyDescent="0.35">
      <c r="A40" s="46"/>
      <c r="B40" s="44"/>
      <c r="C40" s="46"/>
      <c r="D40" s="56"/>
      <c r="E40" s="44"/>
      <c r="F40" s="44"/>
      <c r="G40" s="61"/>
    </row>
    <row r="41" spans="1:7" x14ac:dyDescent="0.35">
      <c r="A41" s="46"/>
      <c r="B41" s="44"/>
      <c r="C41" s="46"/>
      <c r="D41" s="56"/>
      <c r="E41" s="44"/>
      <c r="F41" s="44"/>
      <c r="G41" s="61"/>
    </row>
    <row r="42" spans="1:7" x14ac:dyDescent="0.35">
      <c r="A42" s="46"/>
      <c r="B42" s="44"/>
      <c r="C42" s="46"/>
      <c r="D42" s="56"/>
      <c r="E42" s="44"/>
      <c r="F42" s="44"/>
      <c r="G42" s="61"/>
    </row>
    <row r="43" spans="1:7" x14ac:dyDescent="0.35">
      <c r="A43" s="46"/>
      <c r="B43" s="44"/>
      <c r="C43" s="46"/>
      <c r="D43" s="56"/>
      <c r="E43" s="44"/>
      <c r="F43" s="44"/>
      <c r="G43" s="61"/>
    </row>
    <row r="44" spans="1:7" x14ac:dyDescent="0.35">
      <c r="A44" s="46"/>
      <c r="B44" s="44"/>
      <c r="C44" s="46"/>
      <c r="D44" s="56"/>
      <c r="E44" s="44"/>
      <c r="F44" s="44"/>
      <c r="G44" s="61"/>
    </row>
    <row r="45" spans="1:7" x14ac:dyDescent="0.35">
      <c r="A45" s="46"/>
      <c r="B45" s="44"/>
      <c r="C45" s="46"/>
      <c r="D45" s="56"/>
      <c r="E45" s="44"/>
      <c r="F45" s="44"/>
      <c r="G45" s="61"/>
    </row>
    <row r="46" spans="1:7" x14ac:dyDescent="0.35">
      <c r="A46" s="46"/>
      <c r="B46" s="44"/>
      <c r="C46" s="46"/>
      <c r="D46" s="56"/>
      <c r="E46" s="44"/>
      <c r="F46" s="44"/>
      <c r="G46" s="61"/>
    </row>
    <row r="47" spans="1:7" x14ac:dyDescent="0.35">
      <c r="A47" s="46"/>
      <c r="B47" s="44"/>
      <c r="C47" s="46"/>
      <c r="D47" s="56"/>
      <c r="E47" s="44"/>
      <c r="F47" s="44"/>
      <c r="G47" s="61"/>
    </row>
    <row r="48" spans="1:7" x14ac:dyDescent="0.35">
      <c r="A48" s="46"/>
      <c r="B48" s="44"/>
      <c r="C48" s="46"/>
      <c r="D48" s="56"/>
      <c r="E48" s="44"/>
      <c r="F48" s="44"/>
      <c r="G48" s="61"/>
    </row>
    <row r="49" spans="1:7" x14ac:dyDescent="0.35">
      <c r="A49" s="46"/>
      <c r="B49" s="44"/>
      <c r="C49" s="46"/>
      <c r="D49" s="56"/>
      <c r="E49" s="44"/>
      <c r="F49" s="44"/>
      <c r="G49" s="61"/>
    </row>
    <row r="50" spans="1:7" x14ac:dyDescent="0.35">
      <c r="A50" s="46"/>
      <c r="B50" s="44"/>
      <c r="C50" s="46"/>
      <c r="D50" s="56"/>
      <c r="E50" s="44"/>
      <c r="F50" s="44"/>
      <c r="G50" s="61"/>
    </row>
    <row r="51" spans="1:7" x14ac:dyDescent="0.35">
      <c r="A51" s="46"/>
      <c r="B51" s="44"/>
      <c r="C51" s="46"/>
      <c r="D51" s="56"/>
      <c r="E51" s="44"/>
      <c r="F51" s="44"/>
      <c r="G51" s="61"/>
    </row>
    <row r="52" spans="1:7" x14ac:dyDescent="0.35">
      <c r="A52" s="46"/>
      <c r="B52" s="44"/>
      <c r="C52" s="46"/>
      <c r="D52" s="56"/>
      <c r="E52" s="44"/>
      <c r="F52" s="44"/>
      <c r="G52" s="61"/>
    </row>
    <row r="53" spans="1:7" x14ac:dyDescent="0.35">
      <c r="A53" s="46"/>
      <c r="B53" s="44"/>
      <c r="C53" s="46"/>
      <c r="D53" s="56"/>
      <c r="E53" s="44"/>
      <c r="F53" s="44"/>
      <c r="G53" s="61"/>
    </row>
    <row r="54" spans="1:7" x14ac:dyDescent="0.35">
      <c r="A54" s="46"/>
      <c r="B54" s="44"/>
      <c r="C54" s="46"/>
      <c r="D54" s="56"/>
      <c r="E54" s="44"/>
      <c r="F54" s="44"/>
      <c r="G54" s="61"/>
    </row>
    <row r="55" spans="1:7" x14ac:dyDescent="0.35">
      <c r="A55" s="46"/>
      <c r="B55" s="44"/>
      <c r="C55" s="46"/>
      <c r="D55" s="56"/>
      <c r="E55" s="44"/>
      <c r="F55" s="44"/>
      <c r="G55" s="61"/>
    </row>
    <row r="56" spans="1:7" x14ac:dyDescent="0.35">
      <c r="A56" s="46"/>
      <c r="B56" s="44"/>
      <c r="C56" s="46"/>
      <c r="D56" s="56"/>
      <c r="E56" s="44"/>
      <c r="F56" s="44"/>
      <c r="G56" s="61"/>
    </row>
    <row r="57" spans="1:7" x14ac:dyDescent="0.35">
      <c r="A57" s="46"/>
      <c r="B57" s="44"/>
      <c r="C57" s="46"/>
      <c r="D57" s="56"/>
      <c r="E57" s="44"/>
      <c r="F57" s="44"/>
      <c r="G57" s="61"/>
    </row>
    <row r="58" spans="1:7" x14ac:dyDescent="0.35">
      <c r="A58" s="46"/>
      <c r="B58" s="44"/>
      <c r="C58" s="46"/>
      <c r="D58" s="56"/>
      <c r="E58" s="44"/>
      <c r="F58" s="44"/>
      <c r="G58" s="61"/>
    </row>
    <row r="59" spans="1:7" x14ac:dyDescent="0.35">
      <c r="A59" s="46"/>
      <c r="B59" s="44"/>
      <c r="C59" s="46"/>
      <c r="D59" s="56"/>
      <c r="E59" s="44"/>
      <c r="F59" s="44"/>
      <c r="G59" s="61"/>
    </row>
    <row r="60" spans="1:7" x14ac:dyDescent="0.35">
      <c r="A60" s="46"/>
      <c r="B60" s="44"/>
      <c r="C60" s="46"/>
      <c r="D60" s="56"/>
      <c r="E60" s="44"/>
      <c r="F60" s="44"/>
      <c r="G60" s="61"/>
    </row>
    <row r="61" spans="1:7" x14ac:dyDescent="0.35">
      <c r="A61" s="46"/>
      <c r="B61" s="44"/>
      <c r="C61" s="46"/>
      <c r="D61" s="56"/>
      <c r="E61" s="44"/>
      <c r="F61" s="44"/>
      <c r="G61" s="61"/>
    </row>
    <row r="62" spans="1:7" x14ac:dyDescent="0.35">
      <c r="A62" s="46"/>
      <c r="B62" s="44"/>
      <c r="C62" s="46"/>
      <c r="D62" s="56"/>
      <c r="E62" s="44"/>
      <c r="F62" s="44"/>
      <c r="G62" s="61"/>
    </row>
    <row r="63" spans="1:7" x14ac:dyDescent="0.35">
      <c r="A63" s="46"/>
      <c r="B63" s="44"/>
      <c r="C63" s="46"/>
      <c r="D63" s="56"/>
      <c r="E63" s="44"/>
      <c r="F63" s="44"/>
      <c r="G63" s="61"/>
    </row>
    <row r="64" spans="1:7" x14ac:dyDescent="0.35">
      <c r="A64" s="46"/>
      <c r="B64" s="44"/>
      <c r="C64" s="46"/>
      <c r="D64" s="56"/>
      <c r="E64" s="44"/>
      <c r="F64" s="44"/>
      <c r="G64" s="61"/>
    </row>
    <row r="65" spans="1:7" x14ac:dyDescent="0.35">
      <c r="A65" s="46"/>
      <c r="B65" s="44"/>
      <c r="C65" s="46"/>
      <c r="D65" s="56"/>
      <c r="E65" s="44"/>
      <c r="F65" s="44"/>
      <c r="G65" s="61"/>
    </row>
    <row r="66" spans="1:7" x14ac:dyDescent="0.35">
      <c r="A66" s="46"/>
      <c r="B66" s="44"/>
      <c r="C66" s="46"/>
      <c r="D66" s="56"/>
      <c r="E66" s="44"/>
      <c r="F66" s="44"/>
      <c r="G66" s="61"/>
    </row>
    <row r="67" spans="1:7" x14ac:dyDescent="0.35">
      <c r="A67" s="46"/>
      <c r="B67" s="44"/>
      <c r="C67" s="46"/>
      <c r="D67" s="56"/>
      <c r="E67" s="44"/>
      <c r="F67" s="44"/>
      <c r="G67" s="61"/>
    </row>
    <row r="68" spans="1:7" x14ac:dyDescent="0.35">
      <c r="A68" s="46"/>
      <c r="B68" s="44"/>
      <c r="C68" s="46"/>
      <c r="D68" s="56"/>
      <c r="E68" s="44"/>
      <c r="F68" s="44"/>
      <c r="G68" s="61"/>
    </row>
    <row r="69" spans="1:7" x14ac:dyDescent="0.35">
      <c r="A69" s="46"/>
      <c r="B69" s="44"/>
      <c r="C69" s="46"/>
      <c r="D69" s="56"/>
      <c r="E69" s="44"/>
      <c r="F69" s="44"/>
      <c r="G69" s="61"/>
    </row>
    <row r="70" spans="1:7" x14ac:dyDescent="0.35">
      <c r="A70" s="46"/>
      <c r="B70" s="44"/>
      <c r="C70" s="46"/>
      <c r="D70" s="56"/>
      <c r="E70" s="44"/>
      <c r="F70" s="44"/>
      <c r="G70" s="61"/>
    </row>
    <row r="71" spans="1:7" x14ac:dyDescent="0.35">
      <c r="A71" s="46"/>
      <c r="B71" s="44"/>
      <c r="C71" s="46"/>
      <c r="D71" s="56"/>
      <c r="E71" s="44"/>
      <c r="F71" s="44"/>
      <c r="G71" s="61"/>
    </row>
    <row r="72" spans="1:7" x14ac:dyDescent="0.35">
      <c r="A72" s="46"/>
      <c r="B72" s="44"/>
      <c r="C72" s="46"/>
      <c r="D72" s="56"/>
      <c r="E72" s="44"/>
      <c r="F72" s="44"/>
      <c r="G72" s="61"/>
    </row>
    <row r="73" spans="1:7" x14ac:dyDescent="0.35">
      <c r="A73" s="46"/>
      <c r="B73" s="44"/>
      <c r="C73" s="46"/>
      <c r="D73" s="56"/>
      <c r="E73" s="44"/>
      <c r="F73" s="44"/>
      <c r="G73" s="61"/>
    </row>
    <row r="74" spans="1:7" x14ac:dyDescent="0.35">
      <c r="A74" s="46"/>
      <c r="B74" s="44"/>
      <c r="C74" s="46"/>
      <c r="D74" s="56"/>
      <c r="E74" s="44"/>
      <c r="F74" s="44"/>
      <c r="G74" s="61"/>
    </row>
    <row r="75" spans="1:7" x14ac:dyDescent="0.35">
      <c r="A75" s="46"/>
      <c r="B75" s="44"/>
      <c r="C75" s="46"/>
      <c r="D75" s="56"/>
      <c r="E75" s="44"/>
      <c r="F75" s="44"/>
      <c r="G75" s="61"/>
    </row>
    <row r="76" spans="1:7" x14ac:dyDescent="0.35">
      <c r="A76" s="46"/>
      <c r="B76" s="44"/>
      <c r="C76" s="46"/>
      <c r="D76" s="56"/>
      <c r="E76" s="44"/>
      <c r="F76" s="44"/>
      <c r="G76" s="61"/>
    </row>
    <row r="77" spans="1:7" x14ac:dyDescent="0.35">
      <c r="A77" s="46"/>
      <c r="B77" s="44"/>
      <c r="C77" s="46"/>
      <c r="D77" s="56"/>
      <c r="E77" s="44"/>
      <c r="F77" s="44"/>
      <c r="G77" s="61"/>
    </row>
    <row r="78" spans="1:7" x14ac:dyDescent="0.35">
      <c r="A78" s="46"/>
      <c r="B78" s="44"/>
      <c r="C78" s="46"/>
      <c r="D78" s="56"/>
      <c r="E78" s="44"/>
      <c r="F78" s="44"/>
      <c r="G78" s="61"/>
    </row>
    <row r="79" spans="1:7" x14ac:dyDescent="0.35">
      <c r="A79" s="46"/>
      <c r="B79" s="44"/>
      <c r="C79" s="46"/>
      <c r="D79" s="56"/>
      <c r="E79" s="44"/>
      <c r="F79" s="44"/>
      <c r="G79" s="61"/>
    </row>
    <row r="80" spans="1:7" x14ac:dyDescent="0.35">
      <c r="A80" s="46"/>
      <c r="B80" s="44"/>
      <c r="C80" s="46"/>
      <c r="D80" s="56"/>
      <c r="E80" s="44"/>
      <c r="F80" s="44"/>
      <c r="G80" s="61"/>
    </row>
    <row r="81" spans="1:7" x14ac:dyDescent="0.35">
      <c r="A81" s="46"/>
      <c r="B81" s="44"/>
      <c r="C81" s="46"/>
      <c r="D81" s="56"/>
      <c r="E81" s="44"/>
      <c r="F81" s="44"/>
      <c r="G81" s="61"/>
    </row>
    <row r="82" spans="1:7" x14ac:dyDescent="0.35">
      <c r="A82" s="46"/>
      <c r="B82" s="44"/>
      <c r="C82" s="46"/>
      <c r="D82" s="56"/>
      <c r="E82" s="44"/>
      <c r="F82" s="44"/>
      <c r="G82" s="61"/>
    </row>
    <row r="83" spans="1:7" x14ac:dyDescent="0.35">
      <c r="A83" s="46"/>
      <c r="B83" s="44"/>
      <c r="C83" s="46"/>
      <c r="D83" s="56"/>
      <c r="E83" s="44"/>
      <c r="F83" s="44"/>
      <c r="G83" s="61"/>
    </row>
    <row r="84" spans="1:7" x14ac:dyDescent="0.35">
      <c r="A84" s="46"/>
      <c r="B84" s="44"/>
      <c r="C84" s="46"/>
      <c r="D84" s="56"/>
      <c r="E84" s="44"/>
      <c r="F84" s="44"/>
      <c r="G84" s="61"/>
    </row>
    <row r="85" spans="1:7" x14ac:dyDescent="0.35">
      <c r="A85" s="46"/>
      <c r="B85" s="44"/>
      <c r="C85" s="46"/>
      <c r="D85" s="56"/>
      <c r="E85" s="44"/>
      <c r="F85" s="44"/>
      <c r="G85" s="61"/>
    </row>
    <row r="86" spans="1:7" x14ac:dyDescent="0.35">
      <c r="A86" s="46"/>
      <c r="B86" s="44"/>
      <c r="C86" s="46"/>
      <c r="D86" s="56"/>
      <c r="E86" s="44"/>
      <c r="F86" s="44"/>
      <c r="G86" s="61"/>
    </row>
    <row r="87" spans="1:7" x14ac:dyDescent="0.35">
      <c r="A87" s="46"/>
      <c r="B87" s="44"/>
      <c r="C87" s="46"/>
      <c r="D87" s="56"/>
      <c r="E87" s="44"/>
      <c r="F87" s="44"/>
      <c r="G87" s="61"/>
    </row>
    <row r="88" spans="1:7" x14ac:dyDescent="0.35">
      <c r="A88" s="46"/>
      <c r="B88" s="44"/>
      <c r="C88" s="46"/>
      <c r="D88" s="56"/>
      <c r="E88" s="44"/>
      <c r="F88" s="44"/>
      <c r="G88" s="61"/>
    </row>
    <row r="89" spans="1:7" x14ac:dyDescent="0.35">
      <c r="A89" s="46"/>
      <c r="B89" s="44"/>
      <c r="C89" s="46"/>
      <c r="D89" s="56"/>
      <c r="E89" s="44"/>
      <c r="F89" s="44"/>
      <c r="G89" s="61"/>
    </row>
    <row r="90" spans="1:7" x14ac:dyDescent="0.35">
      <c r="A90" s="46"/>
      <c r="B90" s="44"/>
      <c r="C90" s="46"/>
      <c r="D90" s="56"/>
      <c r="E90" s="44"/>
      <c r="F90" s="44"/>
      <c r="G90" s="61"/>
    </row>
    <row r="91" spans="1:7" x14ac:dyDescent="0.35">
      <c r="A91" s="46"/>
      <c r="B91" s="44"/>
      <c r="C91" s="46"/>
      <c r="D91" s="56"/>
      <c r="E91" s="44"/>
      <c r="F91" s="44"/>
      <c r="G91" s="61"/>
    </row>
    <row r="92" spans="1:7" x14ac:dyDescent="0.35">
      <c r="A92" s="46"/>
      <c r="B92" s="44"/>
      <c r="C92" s="46"/>
      <c r="D92" s="56"/>
      <c r="E92" s="44"/>
      <c r="F92" s="44"/>
      <c r="G92" s="61"/>
    </row>
    <row r="93" spans="1:7" x14ac:dyDescent="0.35">
      <c r="A93" s="46"/>
      <c r="B93" s="44"/>
      <c r="C93" s="46"/>
      <c r="D93" s="56"/>
      <c r="E93" s="44"/>
      <c r="F93" s="44"/>
      <c r="G93" s="61"/>
    </row>
    <row r="94" spans="1:7" x14ac:dyDescent="0.35">
      <c r="A94" s="46"/>
      <c r="B94" s="44"/>
      <c r="C94" s="46"/>
      <c r="D94" s="56"/>
      <c r="E94" s="44"/>
      <c r="F94" s="44"/>
      <c r="G94" s="61"/>
    </row>
    <row r="95" spans="1:7" x14ac:dyDescent="0.35">
      <c r="A95" s="46"/>
      <c r="B95" s="44"/>
      <c r="C95" s="46"/>
      <c r="D95" s="56"/>
      <c r="E95" s="44"/>
      <c r="F95" s="44"/>
      <c r="G95" s="61"/>
    </row>
    <row r="96" spans="1:7" x14ac:dyDescent="0.35">
      <c r="A96" s="46"/>
      <c r="B96" s="44"/>
      <c r="C96" s="46"/>
      <c r="D96" s="56"/>
      <c r="E96" s="44"/>
      <c r="F96" s="44"/>
      <c r="G96" s="61"/>
    </row>
    <row r="97" spans="1:7" x14ac:dyDescent="0.35">
      <c r="A97" s="46"/>
      <c r="B97" s="44"/>
      <c r="C97" s="46"/>
      <c r="D97" s="56"/>
      <c r="E97" s="44"/>
      <c r="F97" s="44"/>
      <c r="G97" s="61"/>
    </row>
    <row r="98" spans="1:7" x14ac:dyDescent="0.35">
      <c r="A98" s="46"/>
      <c r="B98" s="44"/>
      <c r="C98" s="46"/>
      <c r="D98" s="56"/>
      <c r="E98" s="44"/>
      <c r="F98" s="44"/>
      <c r="G98" s="61"/>
    </row>
    <row r="99" spans="1:7" x14ac:dyDescent="0.35">
      <c r="A99" s="46"/>
      <c r="B99" s="44"/>
      <c r="C99" s="46"/>
      <c r="D99" s="56"/>
      <c r="E99" s="44"/>
      <c r="F99" s="44"/>
      <c r="G99" s="61"/>
    </row>
    <row r="100" spans="1:7" x14ac:dyDescent="0.35">
      <c r="A100" s="46"/>
      <c r="B100" s="44"/>
      <c r="C100" s="46"/>
      <c r="D100" s="56"/>
      <c r="E100" s="44"/>
      <c r="F100" s="44"/>
      <c r="G100" s="61"/>
    </row>
    <row r="101" spans="1:7" x14ac:dyDescent="0.35">
      <c r="A101" s="46"/>
      <c r="B101" s="44"/>
      <c r="C101" s="46"/>
      <c r="D101" s="56"/>
      <c r="E101" s="44"/>
      <c r="F101" s="44"/>
      <c r="G101" s="61"/>
    </row>
    <row r="102" spans="1:7" x14ac:dyDescent="0.35">
      <c r="A102" s="46"/>
      <c r="B102" s="44"/>
      <c r="C102" s="46"/>
      <c r="D102" s="56"/>
      <c r="E102" s="44"/>
      <c r="F102" s="44"/>
      <c r="G102" s="61"/>
    </row>
    <row r="103" spans="1:7" x14ac:dyDescent="0.35">
      <c r="A103" s="46"/>
      <c r="B103" s="44"/>
      <c r="C103" s="46"/>
      <c r="D103" s="56"/>
      <c r="E103" s="44"/>
      <c r="F103" s="44"/>
      <c r="G103" s="61"/>
    </row>
    <row r="104" spans="1:7" x14ac:dyDescent="0.35">
      <c r="A104" s="46"/>
      <c r="B104" s="44"/>
      <c r="C104" s="46"/>
      <c r="D104" s="56"/>
      <c r="E104" s="44"/>
      <c r="F104" s="44"/>
      <c r="G104" s="61"/>
    </row>
    <row r="105" spans="1:7" x14ac:dyDescent="0.35">
      <c r="A105" s="46"/>
      <c r="B105" s="44"/>
      <c r="C105" s="46"/>
      <c r="D105" s="56"/>
      <c r="E105" s="44"/>
      <c r="F105" s="44"/>
      <c r="G105" s="61"/>
    </row>
    <row r="106" spans="1:7" x14ac:dyDescent="0.35">
      <c r="A106" s="46"/>
      <c r="B106" s="44"/>
      <c r="C106" s="46"/>
      <c r="D106" s="56"/>
      <c r="E106" s="44"/>
      <c r="F106" s="44"/>
      <c r="G106" s="61"/>
    </row>
    <row r="107" spans="1:7" x14ac:dyDescent="0.35">
      <c r="A107" s="46"/>
      <c r="B107" s="44"/>
      <c r="C107" s="46"/>
      <c r="D107" s="56"/>
      <c r="E107" s="44"/>
      <c r="F107" s="44"/>
      <c r="G107" s="61"/>
    </row>
    <row r="108" spans="1:7" x14ac:dyDescent="0.35">
      <c r="A108" s="46"/>
      <c r="B108" s="44"/>
      <c r="C108" s="46"/>
      <c r="D108" s="56"/>
      <c r="E108" s="44"/>
      <c r="F108" s="44"/>
      <c r="G108" s="61"/>
    </row>
    <row r="109" spans="1:7" x14ac:dyDescent="0.35">
      <c r="A109" s="46"/>
      <c r="B109" s="44"/>
      <c r="C109" s="46"/>
      <c r="D109" s="56"/>
      <c r="E109" s="44"/>
      <c r="F109" s="44"/>
      <c r="G109" s="61"/>
    </row>
    <row r="110" spans="1:7" x14ac:dyDescent="0.35">
      <c r="A110" s="46"/>
      <c r="B110" s="44"/>
      <c r="C110" s="46"/>
      <c r="D110" s="56"/>
      <c r="E110" s="44"/>
      <c r="F110" s="44"/>
      <c r="G110" s="61"/>
    </row>
    <row r="111" spans="1:7" x14ac:dyDescent="0.35">
      <c r="A111" s="46"/>
      <c r="B111" s="44"/>
      <c r="C111" s="46"/>
      <c r="D111" s="56"/>
      <c r="E111" s="44"/>
      <c r="F111" s="44"/>
      <c r="G111" s="61"/>
    </row>
    <row r="112" spans="1:7" x14ac:dyDescent="0.35">
      <c r="A112" s="46"/>
      <c r="B112" s="44"/>
      <c r="C112" s="46"/>
      <c r="D112" s="56"/>
      <c r="E112" s="44"/>
      <c r="F112" s="44"/>
      <c r="G112" s="61"/>
    </row>
    <row r="113" spans="1:7" x14ac:dyDescent="0.35">
      <c r="A113" s="46"/>
      <c r="B113" s="44"/>
      <c r="C113" s="46"/>
      <c r="D113" s="56"/>
      <c r="E113" s="44"/>
      <c r="F113" s="44"/>
      <c r="G113" s="61"/>
    </row>
    <row r="114" spans="1:7" x14ac:dyDescent="0.35">
      <c r="A114" s="46"/>
      <c r="B114" s="44"/>
      <c r="C114" s="46"/>
      <c r="D114" s="56"/>
      <c r="E114" s="44"/>
      <c r="F114" s="44"/>
      <c r="G114" s="61"/>
    </row>
    <row r="115" spans="1:7" x14ac:dyDescent="0.35">
      <c r="A115" s="46"/>
      <c r="B115" s="44"/>
      <c r="C115" s="46"/>
      <c r="D115" s="56"/>
      <c r="E115" s="44"/>
      <c r="F115" s="44"/>
      <c r="G115" s="61"/>
    </row>
    <row r="116" spans="1:7" x14ac:dyDescent="0.35">
      <c r="A116" s="46"/>
      <c r="B116" s="44"/>
      <c r="C116" s="46"/>
      <c r="D116" s="56"/>
      <c r="E116" s="44"/>
      <c r="F116" s="44"/>
      <c r="G116" s="61"/>
    </row>
    <row r="117" spans="1:7" x14ac:dyDescent="0.35">
      <c r="A117" s="46"/>
      <c r="B117" s="44"/>
      <c r="C117" s="46"/>
      <c r="D117" s="56"/>
      <c r="E117" s="44"/>
      <c r="F117" s="44"/>
      <c r="G117" s="61"/>
    </row>
    <row r="118" spans="1:7" x14ac:dyDescent="0.35">
      <c r="A118" s="46"/>
      <c r="B118" s="44"/>
      <c r="C118" s="46"/>
      <c r="D118" s="56"/>
      <c r="E118" s="44"/>
      <c r="F118" s="44"/>
      <c r="G118" s="61"/>
    </row>
    <row r="119" spans="1:7" x14ac:dyDescent="0.35">
      <c r="A119" s="46"/>
      <c r="B119" s="44"/>
      <c r="C119" s="46"/>
      <c r="D119" s="56"/>
      <c r="E119" s="44"/>
      <c r="F119" s="44"/>
      <c r="G119" s="61"/>
    </row>
    <row r="120" spans="1:7" x14ac:dyDescent="0.35">
      <c r="A120" s="46"/>
      <c r="B120" s="44"/>
      <c r="C120" s="46"/>
      <c r="D120" s="56"/>
      <c r="E120" s="44"/>
      <c r="F120" s="44"/>
      <c r="G120" s="61"/>
    </row>
    <row r="121" spans="1:7" x14ac:dyDescent="0.35">
      <c r="A121" s="46"/>
      <c r="B121" s="44"/>
      <c r="C121" s="46"/>
      <c r="D121" s="56"/>
      <c r="E121" s="44"/>
      <c r="F121" s="44"/>
      <c r="G121" s="61"/>
    </row>
    <row r="122" spans="1:7" x14ac:dyDescent="0.35">
      <c r="A122" s="46"/>
      <c r="B122" s="44"/>
      <c r="C122" s="46"/>
      <c r="D122" s="56"/>
      <c r="E122" s="44"/>
      <c r="F122" s="44"/>
      <c r="G122" s="61"/>
    </row>
    <row r="123" spans="1:7" x14ac:dyDescent="0.35">
      <c r="A123" s="46"/>
      <c r="B123" s="44"/>
      <c r="C123" s="46"/>
      <c r="D123" s="56"/>
      <c r="E123" s="44"/>
      <c r="F123" s="44"/>
      <c r="G123" s="61"/>
    </row>
    <row r="124" spans="1:7" x14ac:dyDescent="0.35">
      <c r="A124" s="46"/>
      <c r="B124" s="44"/>
      <c r="C124" s="46"/>
      <c r="D124" s="56"/>
      <c r="E124" s="44"/>
      <c r="F124" s="44"/>
      <c r="G124" s="61"/>
    </row>
    <row r="125" spans="1:7" x14ac:dyDescent="0.35">
      <c r="A125" s="46"/>
      <c r="B125" s="44"/>
      <c r="C125" s="46"/>
      <c r="D125" s="56"/>
      <c r="E125" s="44"/>
      <c r="F125" s="44"/>
      <c r="G125" s="61"/>
    </row>
    <row r="126" spans="1:7" x14ac:dyDescent="0.35">
      <c r="A126" s="46"/>
      <c r="B126" s="44"/>
      <c r="C126" s="46"/>
      <c r="D126" s="56"/>
      <c r="E126" s="44"/>
      <c r="F126" s="44"/>
      <c r="G126" s="61"/>
    </row>
    <row r="127" spans="1:7" x14ac:dyDescent="0.35">
      <c r="A127" s="46"/>
      <c r="B127" s="44"/>
      <c r="C127" s="46"/>
      <c r="D127" s="56"/>
      <c r="E127" s="44"/>
      <c r="F127" s="44"/>
      <c r="G127" s="61"/>
    </row>
    <row r="128" spans="1:7" x14ac:dyDescent="0.35">
      <c r="A128" s="46"/>
      <c r="B128" s="44"/>
      <c r="C128" s="46"/>
      <c r="D128" s="56"/>
      <c r="E128" s="44"/>
      <c r="F128" s="44"/>
      <c r="G128" s="61"/>
    </row>
    <row r="129" spans="1:7" x14ac:dyDescent="0.35">
      <c r="A129" s="46"/>
      <c r="B129" s="44"/>
      <c r="C129" s="46"/>
      <c r="D129" s="56"/>
      <c r="E129" s="44"/>
      <c r="F129" s="44"/>
      <c r="G129" s="61"/>
    </row>
    <row r="130" spans="1:7" x14ac:dyDescent="0.35">
      <c r="A130" s="46"/>
      <c r="B130" s="44"/>
      <c r="C130" s="46"/>
      <c r="D130" s="56"/>
      <c r="E130" s="44"/>
      <c r="F130" s="44"/>
      <c r="G130" s="61"/>
    </row>
    <row r="131" spans="1:7" x14ac:dyDescent="0.35">
      <c r="A131" s="46"/>
      <c r="B131" s="44"/>
      <c r="C131" s="46"/>
      <c r="D131" s="56"/>
      <c r="E131" s="44"/>
      <c r="F131" s="44"/>
      <c r="G131" s="61"/>
    </row>
    <row r="132" spans="1:7" x14ac:dyDescent="0.35">
      <c r="A132" s="46"/>
      <c r="B132" s="44"/>
      <c r="C132" s="46"/>
      <c r="D132" s="56"/>
      <c r="E132" s="44"/>
      <c r="F132" s="44"/>
      <c r="G132" s="61"/>
    </row>
    <row r="133" spans="1:7" x14ac:dyDescent="0.35">
      <c r="A133" s="46"/>
      <c r="B133" s="44"/>
      <c r="C133" s="46"/>
      <c r="D133" s="56"/>
      <c r="E133" s="44"/>
      <c r="F133" s="44"/>
      <c r="G133" s="61"/>
    </row>
    <row r="134" spans="1:7" x14ac:dyDescent="0.35">
      <c r="A134" s="46"/>
      <c r="B134" s="44"/>
      <c r="C134" s="46"/>
      <c r="D134" s="56"/>
      <c r="E134" s="44"/>
      <c r="F134" s="44"/>
      <c r="G134" s="61"/>
    </row>
    <row r="135" spans="1:7" x14ac:dyDescent="0.35">
      <c r="A135" s="46"/>
      <c r="B135" s="44"/>
      <c r="C135" s="46"/>
      <c r="D135" s="56"/>
      <c r="E135" s="44"/>
      <c r="F135" s="44"/>
      <c r="G135" s="61"/>
    </row>
    <row r="136" spans="1:7" x14ac:dyDescent="0.35">
      <c r="A136" s="46"/>
      <c r="B136" s="44"/>
      <c r="C136" s="46"/>
      <c r="D136" s="56"/>
      <c r="E136" s="44"/>
      <c r="F136" s="44"/>
      <c r="G136" s="61"/>
    </row>
    <row r="137" spans="1:7" x14ac:dyDescent="0.35">
      <c r="A137" s="46"/>
      <c r="B137" s="44"/>
      <c r="C137" s="46"/>
      <c r="D137" s="56"/>
      <c r="E137" s="44"/>
      <c r="F137" s="44"/>
      <c r="G137" s="61"/>
    </row>
    <row r="138" spans="1:7" x14ac:dyDescent="0.35">
      <c r="A138" s="46"/>
      <c r="B138" s="44"/>
      <c r="C138" s="46"/>
      <c r="D138" s="56"/>
      <c r="E138" s="44"/>
      <c r="F138" s="44"/>
      <c r="G138" s="61"/>
    </row>
    <row r="139" spans="1:7" x14ac:dyDescent="0.35">
      <c r="A139" s="46"/>
      <c r="B139" s="44"/>
      <c r="C139" s="46"/>
      <c r="D139" s="56"/>
      <c r="E139" s="44"/>
      <c r="F139" s="44"/>
      <c r="G139" s="61"/>
    </row>
    <row r="140" spans="1:7" x14ac:dyDescent="0.35">
      <c r="A140" s="46"/>
      <c r="B140" s="44"/>
      <c r="C140" s="46"/>
      <c r="D140" s="56"/>
      <c r="E140" s="44"/>
      <c r="F140" s="44"/>
      <c r="G140" s="61"/>
    </row>
    <row r="141" spans="1:7" x14ac:dyDescent="0.35">
      <c r="A141" s="46"/>
      <c r="B141" s="44"/>
      <c r="C141" s="46"/>
      <c r="D141" s="56"/>
      <c r="E141" s="44"/>
      <c r="F141" s="44"/>
      <c r="G141" s="61"/>
    </row>
    <row r="142" spans="1:7" x14ac:dyDescent="0.35">
      <c r="A142" s="46"/>
      <c r="B142" s="44"/>
      <c r="C142" s="46"/>
      <c r="D142" s="56"/>
      <c r="E142" s="44"/>
      <c r="F142" s="44"/>
      <c r="G142" s="61"/>
    </row>
    <row r="143" spans="1:7" x14ac:dyDescent="0.35">
      <c r="A143" s="46"/>
      <c r="B143" s="44"/>
      <c r="C143" s="46"/>
      <c r="D143" s="56"/>
      <c r="E143" s="44"/>
      <c r="F143" s="44"/>
      <c r="G143" s="61"/>
    </row>
    <row r="144" spans="1:7" x14ac:dyDescent="0.35">
      <c r="A144" s="46"/>
      <c r="B144" s="44"/>
      <c r="C144" s="46"/>
      <c r="D144" s="56"/>
      <c r="E144" s="44"/>
      <c r="F144" s="44"/>
      <c r="G144" s="61"/>
    </row>
    <row r="145" spans="1:7" x14ac:dyDescent="0.35">
      <c r="A145" s="46"/>
      <c r="B145" s="44"/>
      <c r="C145" s="46"/>
      <c r="D145" s="56"/>
      <c r="E145" s="44"/>
      <c r="F145" s="44"/>
      <c r="G145" s="61"/>
    </row>
    <row r="146" spans="1:7" x14ac:dyDescent="0.35">
      <c r="A146" s="46"/>
      <c r="B146" s="44"/>
      <c r="C146" s="46"/>
      <c r="D146" s="56"/>
      <c r="E146" s="44"/>
      <c r="F146" s="44"/>
      <c r="G146" s="61"/>
    </row>
    <row r="147" spans="1:7" x14ac:dyDescent="0.35">
      <c r="A147" s="46"/>
      <c r="B147" s="44"/>
      <c r="C147" s="46"/>
      <c r="D147" s="56"/>
      <c r="E147" s="44"/>
      <c r="F147" s="44"/>
      <c r="G147" s="61"/>
    </row>
    <row r="148" spans="1:7" x14ac:dyDescent="0.35">
      <c r="A148" s="46"/>
      <c r="B148" s="44"/>
      <c r="C148" s="46"/>
      <c r="D148" s="56"/>
      <c r="E148" s="44"/>
      <c r="F148" s="44"/>
      <c r="G148" s="61"/>
    </row>
    <row r="149" spans="1:7" x14ac:dyDescent="0.35">
      <c r="A149" s="46"/>
      <c r="B149" s="44"/>
      <c r="C149" s="46"/>
      <c r="D149" s="56"/>
      <c r="E149" s="44"/>
      <c r="F149" s="44"/>
      <c r="G149" s="61"/>
    </row>
    <row r="150" spans="1:7" x14ac:dyDescent="0.35">
      <c r="A150" s="46"/>
      <c r="B150" s="44"/>
      <c r="C150" s="46"/>
      <c r="D150" s="56"/>
      <c r="E150" s="44"/>
      <c r="F150" s="44"/>
      <c r="G150" s="61"/>
    </row>
    <row r="151" spans="1:7" x14ac:dyDescent="0.35">
      <c r="A151" s="46"/>
      <c r="B151" s="44"/>
      <c r="C151" s="46"/>
      <c r="D151" s="56"/>
      <c r="E151" s="44"/>
      <c r="F151" s="44"/>
      <c r="G151" s="61"/>
    </row>
    <row r="152" spans="1:7" x14ac:dyDescent="0.35">
      <c r="A152" s="46"/>
      <c r="B152" s="44"/>
      <c r="C152" s="46"/>
      <c r="D152" s="56"/>
      <c r="E152" s="44"/>
      <c r="F152" s="44"/>
      <c r="G152" s="61"/>
    </row>
    <row r="153" spans="1:7" x14ac:dyDescent="0.35">
      <c r="A153" s="46"/>
      <c r="B153" s="44"/>
      <c r="C153" s="46"/>
      <c r="D153" s="56"/>
      <c r="E153" s="44"/>
      <c r="F153" s="44"/>
      <c r="G153" s="61"/>
    </row>
    <row r="154" spans="1:7" x14ac:dyDescent="0.35">
      <c r="A154" s="46"/>
      <c r="B154" s="44"/>
      <c r="C154" s="46"/>
      <c r="D154" s="56"/>
      <c r="E154" s="44"/>
      <c r="F154" s="44"/>
      <c r="G154" s="61"/>
    </row>
    <row r="155" spans="1:7" x14ac:dyDescent="0.35">
      <c r="A155" s="46"/>
      <c r="B155" s="44"/>
      <c r="C155" s="46"/>
      <c r="D155" s="56"/>
      <c r="E155" s="44"/>
      <c r="F155" s="44"/>
      <c r="G155" s="61"/>
    </row>
    <row r="156" spans="1:7" x14ac:dyDescent="0.35">
      <c r="A156" s="46"/>
      <c r="B156" s="44"/>
      <c r="C156" s="46"/>
      <c r="D156" s="56"/>
      <c r="E156" s="44"/>
      <c r="F156" s="44"/>
      <c r="G156" s="61"/>
    </row>
    <row r="157" spans="1:7" x14ac:dyDescent="0.35">
      <c r="A157" s="46"/>
      <c r="B157" s="44"/>
      <c r="C157" s="46"/>
      <c r="D157" s="56"/>
      <c r="E157" s="44"/>
      <c r="F157" s="44"/>
      <c r="G157" s="61"/>
    </row>
    <row r="158" spans="1:7" x14ac:dyDescent="0.35">
      <c r="A158" s="46"/>
      <c r="B158" s="44"/>
      <c r="C158" s="46"/>
      <c r="D158" s="56"/>
      <c r="E158" s="44"/>
      <c r="F158" s="44"/>
      <c r="G158" s="61"/>
    </row>
    <row r="159" spans="1:7" x14ac:dyDescent="0.35">
      <c r="A159" s="46"/>
      <c r="B159" s="44"/>
      <c r="C159" s="46"/>
      <c r="D159" s="56"/>
      <c r="E159" s="44"/>
      <c r="F159" s="44"/>
      <c r="G159" s="61"/>
    </row>
    <row r="160" spans="1:7" x14ac:dyDescent="0.35">
      <c r="A160" s="46"/>
      <c r="B160" s="44"/>
      <c r="C160" s="46"/>
      <c r="D160" s="56"/>
      <c r="E160" s="44"/>
      <c r="F160" s="44"/>
      <c r="G160" s="61"/>
    </row>
    <row r="161" spans="1:7" x14ac:dyDescent="0.35">
      <c r="A161" s="46"/>
      <c r="B161" s="44"/>
      <c r="C161" s="46"/>
      <c r="D161" s="56"/>
      <c r="E161" s="44"/>
      <c r="F161" s="44"/>
      <c r="G161" s="61"/>
    </row>
    <row r="162" spans="1:7" x14ac:dyDescent="0.35">
      <c r="A162" s="46"/>
      <c r="B162" s="44"/>
      <c r="C162" s="46"/>
      <c r="D162" s="56"/>
      <c r="E162" s="44"/>
      <c r="F162" s="44"/>
      <c r="G162" s="61"/>
    </row>
    <row r="163" spans="1:7" x14ac:dyDescent="0.35">
      <c r="A163" s="46"/>
      <c r="B163" s="44"/>
      <c r="C163" s="46"/>
      <c r="D163" s="56"/>
      <c r="E163" s="44"/>
      <c r="F163" s="44"/>
      <c r="G163" s="61"/>
    </row>
    <row r="164" spans="1:7" x14ac:dyDescent="0.35">
      <c r="A164" s="46"/>
      <c r="B164" s="44"/>
      <c r="C164" s="46"/>
      <c r="D164" s="56"/>
      <c r="E164" s="44"/>
      <c r="F164" s="44"/>
      <c r="G164" s="61"/>
    </row>
    <row r="165" spans="1:7" x14ac:dyDescent="0.35">
      <c r="A165" s="46"/>
      <c r="B165" s="44"/>
      <c r="C165" s="46"/>
      <c r="D165" s="56"/>
      <c r="E165" s="44"/>
      <c r="F165" s="44"/>
      <c r="G165" s="61"/>
    </row>
    <row r="166" spans="1:7" x14ac:dyDescent="0.35">
      <c r="A166" s="46"/>
      <c r="B166" s="44"/>
      <c r="C166" s="46"/>
      <c r="D166" s="56"/>
      <c r="E166" s="44"/>
      <c r="F166" s="44"/>
      <c r="G166" s="61"/>
    </row>
    <row r="167" spans="1:7" x14ac:dyDescent="0.35">
      <c r="A167" s="46"/>
      <c r="B167" s="44"/>
      <c r="C167" s="46"/>
      <c r="D167" s="56"/>
      <c r="E167" s="44"/>
      <c r="F167" s="44"/>
      <c r="G167" s="61"/>
    </row>
    <row r="168" spans="1:7" x14ac:dyDescent="0.35">
      <c r="A168" s="46"/>
      <c r="B168" s="44"/>
      <c r="C168" s="46"/>
      <c r="D168" s="56"/>
      <c r="E168" s="44"/>
      <c r="F168" s="44"/>
      <c r="G168" s="61"/>
    </row>
    <row r="169" spans="1:7" x14ac:dyDescent="0.35">
      <c r="A169" s="46"/>
      <c r="B169" s="44"/>
      <c r="C169" s="46"/>
      <c r="D169" s="56"/>
      <c r="E169" s="44"/>
      <c r="F169" s="44"/>
      <c r="G169" s="61"/>
    </row>
    <row r="170" spans="1:7" x14ac:dyDescent="0.35">
      <c r="A170" s="46"/>
      <c r="B170" s="44"/>
      <c r="C170" s="46"/>
      <c r="D170" s="56"/>
      <c r="E170" s="44"/>
      <c r="F170" s="44"/>
      <c r="G170" s="61"/>
    </row>
    <row r="171" spans="1:7" x14ac:dyDescent="0.35">
      <c r="A171" s="46"/>
      <c r="B171" s="44"/>
      <c r="C171" s="46"/>
      <c r="D171" s="56"/>
      <c r="E171" s="44"/>
      <c r="F171" s="44"/>
      <c r="G171" s="61"/>
    </row>
    <row r="172" spans="1:7" x14ac:dyDescent="0.35">
      <c r="A172" s="46"/>
      <c r="B172" s="44"/>
      <c r="C172" s="46"/>
      <c r="D172" s="56"/>
      <c r="E172" s="44"/>
      <c r="F172" s="44"/>
      <c r="G172" s="61"/>
    </row>
    <row r="173" spans="1:7" x14ac:dyDescent="0.35">
      <c r="A173" s="46"/>
      <c r="B173" s="44"/>
      <c r="C173" s="46"/>
      <c r="D173" s="56"/>
      <c r="E173" s="44"/>
      <c r="F173" s="44"/>
      <c r="G173" s="61"/>
    </row>
    <row r="174" spans="1:7" x14ac:dyDescent="0.35">
      <c r="A174" s="46"/>
      <c r="B174" s="44"/>
      <c r="C174" s="46"/>
      <c r="D174" s="56"/>
      <c r="E174" s="44"/>
      <c r="F174" s="44"/>
      <c r="G174" s="61"/>
    </row>
    <row r="175" spans="1:7" x14ac:dyDescent="0.35">
      <c r="A175" s="46"/>
      <c r="B175" s="44"/>
      <c r="C175" s="46"/>
      <c r="D175" s="56"/>
      <c r="E175" s="44"/>
      <c r="F175" s="44"/>
      <c r="G175" s="61"/>
    </row>
    <row r="176" spans="1:7" x14ac:dyDescent="0.35">
      <c r="A176" s="46"/>
      <c r="B176" s="44"/>
      <c r="C176" s="46"/>
      <c r="D176" s="56"/>
      <c r="E176" s="44"/>
      <c r="F176" s="44"/>
      <c r="G176" s="61"/>
    </row>
    <row r="177" spans="1:7" x14ac:dyDescent="0.35">
      <c r="A177" s="46"/>
      <c r="B177" s="44"/>
      <c r="C177" s="46"/>
      <c r="D177" s="56"/>
      <c r="E177" s="44"/>
      <c r="F177" s="44"/>
      <c r="G177" s="61"/>
    </row>
    <row r="178" spans="1:7" x14ac:dyDescent="0.35">
      <c r="A178" s="46"/>
      <c r="B178" s="44"/>
      <c r="C178" s="46"/>
      <c r="D178" s="56"/>
      <c r="E178" s="44"/>
      <c r="F178" s="44"/>
      <c r="G178" s="61"/>
    </row>
    <row r="179" spans="1:7" x14ac:dyDescent="0.35">
      <c r="A179" s="46"/>
      <c r="B179" s="44"/>
      <c r="C179" s="46"/>
      <c r="D179" s="56"/>
      <c r="E179" s="44"/>
      <c r="F179" s="44"/>
      <c r="G179" s="61"/>
    </row>
    <row r="180" spans="1:7" x14ac:dyDescent="0.35">
      <c r="A180" s="46"/>
      <c r="B180" s="44"/>
      <c r="C180" s="46"/>
      <c r="D180" s="56"/>
      <c r="E180" s="44"/>
      <c r="F180" s="44"/>
      <c r="G180" s="61"/>
    </row>
    <row r="181" spans="1:7" x14ac:dyDescent="0.35">
      <c r="A181" s="46"/>
      <c r="B181" s="44"/>
      <c r="C181" s="46"/>
      <c r="D181" s="56"/>
      <c r="E181" s="44"/>
      <c r="F181" s="44"/>
      <c r="G181" s="61"/>
    </row>
    <row r="182" spans="1:7" x14ac:dyDescent="0.35">
      <c r="A182" s="46"/>
      <c r="B182" s="44"/>
      <c r="C182" s="46"/>
      <c r="D182" s="56"/>
      <c r="E182" s="44"/>
      <c r="F182" s="44"/>
      <c r="G182" s="61"/>
    </row>
    <row r="183" spans="1:7" x14ac:dyDescent="0.35">
      <c r="A183" s="46"/>
      <c r="B183" s="44"/>
      <c r="C183" s="46"/>
      <c r="D183" s="56"/>
      <c r="E183" s="44"/>
      <c r="F183" s="44"/>
      <c r="G183" s="61"/>
    </row>
    <row r="184" spans="1:7" x14ac:dyDescent="0.35">
      <c r="A184" s="46"/>
      <c r="B184" s="44"/>
      <c r="C184" s="46"/>
      <c r="D184" s="56"/>
      <c r="E184" s="44"/>
      <c r="F184" s="44"/>
      <c r="G184" s="61"/>
    </row>
    <row r="185" spans="1:7" x14ac:dyDescent="0.35">
      <c r="A185" s="46"/>
      <c r="B185" s="44"/>
      <c r="C185" s="46"/>
      <c r="D185" s="56"/>
      <c r="E185" s="44"/>
      <c r="F185" s="44"/>
      <c r="G185" s="61"/>
    </row>
    <row r="186" spans="1:7" x14ac:dyDescent="0.35">
      <c r="A186" s="46"/>
      <c r="B186" s="44"/>
      <c r="C186" s="46"/>
      <c r="D186" s="56"/>
      <c r="E186" s="44"/>
      <c r="F186" s="44"/>
      <c r="G186" s="61"/>
    </row>
    <row r="187" spans="1:7" x14ac:dyDescent="0.35">
      <c r="A187" s="46"/>
      <c r="B187" s="44"/>
      <c r="C187" s="46"/>
      <c r="D187" s="56"/>
      <c r="E187" s="44"/>
      <c r="F187" s="44"/>
      <c r="G187" s="61"/>
    </row>
    <row r="188" spans="1:7" x14ac:dyDescent="0.35">
      <c r="A188" s="46"/>
      <c r="B188" s="44"/>
      <c r="C188" s="46"/>
      <c r="D188" s="56"/>
      <c r="E188" s="44"/>
      <c r="F188" s="44"/>
      <c r="G188" s="61"/>
    </row>
    <row r="189" spans="1:7" x14ac:dyDescent="0.35">
      <c r="A189" s="46"/>
      <c r="B189" s="44"/>
      <c r="C189" s="46"/>
      <c r="D189" s="56"/>
      <c r="E189" s="44"/>
      <c r="F189" s="44"/>
      <c r="G189" s="61"/>
    </row>
    <row r="190" spans="1:7" x14ac:dyDescent="0.35">
      <c r="A190" s="46"/>
      <c r="B190" s="44"/>
      <c r="C190" s="46"/>
      <c r="D190" s="56"/>
      <c r="E190" s="44"/>
      <c r="F190" s="44"/>
      <c r="G190" s="61"/>
    </row>
    <row r="191" spans="1:7" x14ac:dyDescent="0.35">
      <c r="A191" s="46"/>
      <c r="B191" s="44"/>
      <c r="C191" s="46"/>
      <c r="D191" s="56"/>
      <c r="E191" s="44"/>
      <c r="F191" s="44"/>
      <c r="G191" s="61"/>
    </row>
    <row r="192" spans="1:7" x14ac:dyDescent="0.35">
      <c r="A192" s="46"/>
      <c r="B192" s="44"/>
      <c r="C192" s="46"/>
      <c r="D192" s="56"/>
      <c r="E192" s="44"/>
      <c r="F192" s="44"/>
      <c r="G192" s="61"/>
    </row>
    <row r="193" spans="1:7" x14ac:dyDescent="0.35">
      <c r="A193" s="46"/>
      <c r="B193" s="44"/>
      <c r="C193" s="46"/>
      <c r="D193" s="56"/>
      <c r="E193" s="44"/>
      <c r="F193" s="44"/>
      <c r="G193" s="61"/>
    </row>
    <row r="194" spans="1:7" x14ac:dyDescent="0.35">
      <c r="A194" s="46"/>
      <c r="B194" s="44"/>
      <c r="C194" s="46"/>
      <c r="D194" s="56"/>
      <c r="E194" s="44"/>
      <c r="F194" s="44"/>
      <c r="G194" s="61"/>
    </row>
    <row r="195" spans="1:7" x14ac:dyDescent="0.35">
      <c r="A195" s="46"/>
      <c r="B195" s="44"/>
      <c r="C195" s="46"/>
      <c r="D195" s="56"/>
      <c r="E195" s="44"/>
      <c r="F195" s="44"/>
      <c r="G195" s="61"/>
    </row>
    <row r="196" spans="1:7" x14ac:dyDescent="0.35">
      <c r="A196" s="46"/>
      <c r="B196" s="44"/>
      <c r="C196" s="46"/>
      <c r="D196" s="56"/>
      <c r="E196" s="44"/>
      <c r="F196" s="44"/>
      <c r="G196" s="61"/>
    </row>
    <row r="197" spans="1:7" x14ac:dyDescent="0.35">
      <c r="A197" s="46"/>
      <c r="B197" s="44"/>
      <c r="C197" s="46"/>
      <c r="D197" s="56"/>
      <c r="E197" s="44"/>
      <c r="F197" s="44"/>
      <c r="G197" s="61"/>
    </row>
    <row r="198" spans="1:7" x14ac:dyDescent="0.35">
      <c r="A198" s="46"/>
      <c r="B198" s="44"/>
      <c r="C198" s="46"/>
      <c r="D198" s="56"/>
      <c r="E198" s="44"/>
      <c r="F198" s="44"/>
      <c r="G198" s="61"/>
    </row>
    <row r="199" spans="1:7" x14ac:dyDescent="0.35">
      <c r="A199" s="46"/>
      <c r="B199" s="44"/>
      <c r="C199" s="46"/>
      <c r="D199" s="56"/>
      <c r="E199" s="44"/>
      <c r="F199" s="44"/>
      <c r="G199" s="61"/>
    </row>
    <row r="200" spans="1:7" x14ac:dyDescent="0.35">
      <c r="A200" s="46"/>
      <c r="B200" s="44"/>
      <c r="C200" s="46"/>
      <c r="D200" s="56"/>
      <c r="E200" s="44"/>
      <c r="F200" s="44"/>
      <c r="G200" s="61"/>
    </row>
    <row r="201" spans="1:7" x14ac:dyDescent="0.35">
      <c r="A201" s="46"/>
      <c r="B201" s="44"/>
      <c r="C201" s="46"/>
      <c r="D201" s="56"/>
      <c r="E201" s="44"/>
      <c r="F201" s="44"/>
      <c r="G201" s="61"/>
    </row>
    <row r="202" spans="1:7" x14ac:dyDescent="0.35">
      <c r="A202" s="46"/>
      <c r="B202" s="44"/>
      <c r="C202" s="46"/>
      <c r="D202" s="56"/>
      <c r="E202" s="44"/>
      <c r="F202" s="44"/>
      <c r="G202" s="61"/>
    </row>
    <row r="203" spans="1:7" x14ac:dyDescent="0.35">
      <c r="A203" s="46"/>
      <c r="B203" s="44"/>
      <c r="C203" s="46"/>
      <c r="D203" s="56"/>
      <c r="E203" s="44"/>
      <c r="F203" s="44"/>
      <c r="G203" s="61"/>
    </row>
    <row r="204" spans="1:7" x14ac:dyDescent="0.35">
      <c r="A204" s="46"/>
      <c r="B204" s="44"/>
      <c r="C204" s="46"/>
      <c r="D204" s="56"/>
      <c r="E204" s="44"/>
      <c r="F204" s="44"/>
      <c r="G204" s="61"/>
    </row>
    <row r="205" spans="1:7" x14ac:dyDescent="0.35">
      <c r="A205" s="46"/>
      <c r="B205" s="44"/>
      <c r="C205" s="46"/>
      <c r="D205" s="56"/>
      <c r="E205" s="44"/>
      <c r="F205" s="44"/>
      <c r="G205" s="61"/>
    </row>
    <row r="206" spans="1:7" x14ac:dyDescent="0.35">
      <c r="A206" s="46"/>
      <c r="B206" s="44"/>
      <c r="C206" s="46"/>
      <c r="D206" s="56"/>
      <c r="E206" s="44"/>
      <c r="F206" s="44"/>
      <c r="G206" s="61"/>
    </row>
    <row r="207" spans="1:7" x14ac:dyDescent="0.35">
      <c r="A207" s="46"/>
      <c r="B207" s="44"/>
      <c r="C207" s="46"/>
      <c r="D207" s="56"/>
      <c r="E207" s="44"/>
      <c r="F207" s="44"/>
      <c r="G207" s="61"/>
    </row>
    <row r="208" spans="1:7" x14ac:dyDescent="0.35">
      <c r="A208" s="46"/>
      <c r="B208" s="44"/>
      <c r="C208" s="46"/>
      <c r="D208" s="56"/>
      <c r="E208" s="44"/>
      <c r="F208" s="44"/>
      <c r="G208" s="61"/>
    </row>
    <row r="209" spans="1:7" x14ac:dyDescent="0.35">
      <c r="A209" s="46"/>
      <c r="B209" s="44"/>
      <c r="C209" s="46"/>
      <c r="D209" s="56"/>
      <c r="E209" s="44"/>
      <c r="F209" s="44"/>
      <c r="G209" s="61"/>
    </row>
    <row r="210" spans="1:7" x14ac:dyDescent="0.35">
      <c r="A210" s="46"/>
      <c r="B210" s="44"/>
      <c r="C210" s="46"/>
      <c r="D210" s="56"/>
      <c r="E210" s="44"/>
      <c r="F210" s="44"/>
      <c r="G210" s="61"/>
    </row>
    <row r="211" spans="1:7" x14ac:dyDescent="0.35">
      <c r="A211" s="46"/>
      <c r="B211" s="44"/>
      <c r="C211" s="46"/>
      <c r="D211" s="56"/>
      <c r="E211" s="44"/>
      <c r="F211" s="44"/>
      <c r="G211" s="61"/>
    </row>
    <row r="212" spans="1:7" x14ac:dyDescent="0.35">
      <c r="A212" s="46"/>
      <c r="B212" s="44"/>
      <c r="C212" s="46"/>
      <c r="D212" s="56"/>
      <c r="E212" s="44"/>
      <c r="F212" s="44"/>
      <c r="G212" s="61"/>
    </row>
    <row r="213" spans="1:7" x14ac:dyDescent="0.35">
      <c r="A213" s="46"/>
      <c r="B213" s="44"/>
      <c r="C213" s="46"/>
      <c r="D213" s="56"/>
      <c r="E213" s="44"/>
      <c r="F213" s="44"/>
      <c r="G213" s="61"/>
    </row>
    <row r="214" spans="1:7" x14ac:dyDescent="0.35">
      <c r="A214" s="46"/>
      <c r="B214" s="44"/>
      <c r="C214" s="46"/>
      <c r="D214" s="56"/>
      <c r="E214" s="44"/>
      <c r="F214" s="44"/>
      <c r="G214" s="61"/>
    </row>
    <row r="215" spans="1:7" x14ac:dyDescent="0.35">
      <c r="A215" s="46"/>
      <c r="B215" s="44"/>
      <c r="C215" s="46"/>
      <c r="D215" s="56"/>
      <c r="E215" s="44"/>
      <c r="F215" s="44"/>
      <c r="G215" s="61"/>
    </row>
    <row r="216" spans="1:7" x14ac:dyDescent="0.35">
      <c r="A216" s="46"/>
      <c r="B216" s="44"/>
      <c r="C216" s="46"/>
      <c r="D216" s="56"/>
      <c r="E216" s="44"/>
      <c r="F216" s="44"/>
      <c r="G216" s="61"/>
    </row>
    <row r="217" spans="1:7" x14ac:dyDescent="0.35">
      <c r="A217" s="46"/>
      <c r="B217" s="44"/>
      <c r="C217" s="46"/>
      <c r="D217" s="56"/>
      <c r="E217" s="44"/>
      <c r="F217" s="44"/>
      <c r="G217" s="61"/>
    </row>
    <row r="218" spans="1:7" x14ac:dyDescent="0.35">
      <c r="A218" s="46"/>
      <c r="B218" s="44"/>
      <c r="C218" s="46"/>
      <c r="D218" s="56"/>
      <c r="E218" s="44"/>
      <c r="F218" s="44"/>
      <c r="G218" s="61"/>
    </row>
    <row r="219" spans="1:7" x14ac:dyDescent="0.35">
      <c r="A219" s="46"/>
      <c r="B219" s="44"/>
      <c r="C219" s="46"/>
      <c r="D219" s="56"/>
      <c r="E219" s="44"/>
      <c r="F219" s="44"/>
      <c r="G219" s="61"/>
    </row>
    <row r="220" spans="1:7" x14ac:dyDescent="0.35">
      <c r="A220" s="46"/>
      <c r="B220" s="44"/>
      <c r="C220" s="46"/>
      <c r="D220" s="56"/>
      <c r="E220" s="44"/>
      <c r="F220" s="44"/>
      <c r="G220" s="61"/>
    </row>
    <row r="221" spans="1:7" x14ac:dyDescent="0.35">
      <c r="A221" s="46"/>
      <c r="B221" s="44"/>
      <c r="C221" s="46"/>
      <c r="D221" s="56"/>
      <c r="E221" s="44"/>
      <c r="F221" s="44"/>
      <c r="G221" s="61"/>
    </row>
    <row r="222" spans="1:7" x14ac:dyDescent="0.35">
      <c r="A222" s="46"/>
      <c r="B222" s="44"/>
      <c r="C222" s="46"/>
      <c r="D222" s="56"/>
      <c r="E222" s="44"/>
      <c r="F222" s="44"/>
      <c r="G222" s="61"/>
    </row>
    <row r="223" spans="1:7" x14ac:dyDescent="0.35">
      <c r="A223" s="46"/>
      <c r="B223" s="44"/>
      <c r="C223" s="46"/>
      <c r="D223" s="56"/>
      <c r="E223" s="44"/>
      <c r="F223" s="44"/>
      <c r="G223" s="61"/>
    </row>
    <row r="224" spans="1:7" x14ac:dyDescent="0.35">
      <c r="A224" s="46"/>
      <c r="B224" s="44"/>
      <c r="C224" s="46"/>
      <c r="D224" s="56"/>
      <c r="E224" s="44"/>
      <c r="F224" s="44"/>
      <c r="G224" s="61"/>
    </row>
    <row r="225" spans="1:7" x14ac:dyDescent="0.35">
      <c r="A225" s="46"/>
      <c r="B225" s="44"/>
      <c r="C225" s="46"/>
      <c r="D225" s="56"/>
      <c r="E225" s="44"/>
      <c r="F225" s="44"/>
      <c r="G225" s="61"/>
    </row>
    <row r="226" spans="1:7" x14ac:dyDescent="0.35">
      <c r="A226" s="46"/>
      <c r="B226" s="44"/>
      <c r="C226" s="46"/>
      <c r="D226" s="56"/>
      <c r="E226" s="44"/>
      <c r="F226" s="44"/>
      <c r="G226" s="61"/>
    </row>
    <row r="227" spans="1:7" x14ac:dyDescent="0.35">
      <c r="A227" s="46"/>
      <c r="B227" s="44"/>
      <c r="C227" s="46"/>
      <c r="D227" s="56"/>
      <c r="E227" s="44"/>
      <c r="F227" s="44"/>
      <c r="G227" s="61"/>
    </row>
    <row r="228" spans="1:7" x14ac:dyDescent="0.35">
      <c r="A228" s="46"/>
      <c r="B228" s="44"/>
      <c r="C228" s="46"/>
      <c r="D228" s="56"/>
      <c r="E228" s="44"/>
      <c r="F228" s="44"/>
      <c r="G228" s="61"/>
    </row>
    <row r="229" spans="1:7" x14ac:dyDescent="0.35">
      <c r="A229" s="46"/>
      <c r="B229" s="44"/>
      <c r="C229" s="46"/>
      <c r="D229" s="56"/>
      <c r="E229" s="44"/>
      <c r="F229" s="44"/>
      <c r="G229" s="61"/>
    </row>
    <row r="230" spans="1:7" x14ac:dyDescent="0.35">
      <c r="A230" s="46"/>
      <c r="B230" s="44"/>
      <c r="C230" s="46"/>
      <c r="D230" s="56"/>
      <c r="E230" s="44"/>
      <c r="F230" s="44"/>
      <c r="G230" s="61"/>
    </row>
    <row r="231" spans="1:7" x14ac:dyDescent="0.35">
      <c r="A231" s="46"/>
      <c r="B231" s="44"/>
      <c r="C231" s="46"/>
      <c r="D231" s="56"/>
      <c r="E231" s="44"/>
      <c r="F231" s="44"/>
      <c r="G231" s="61"/>
    </row>
    <row r="232" spans="1:7" x14ac:dyDescent="0.35">
      <c r="A232" s="46"/>
      <c r="B232" s="44"/>
      <c r="C232" s="46"/>
      <c r="D232" s="56"/>
      <c r="E232" s="44"/>
      <c r="F232" s="44"/>
      <c r="G232" s="61"/>
    </row>
    <row r="233" spans="1:7" x14ac:dyDescent="0.35">
      <c r="A233" s="46"/>
      <c r="B233" s="44"/>
      <c r="C233" s="46"/>
      <c r="D233" s="56"/>
      <c r="E233" s="44"/>
      <c r="F233" s="44"/>
      <c r="G233" s="61"/>
    </row>
    <row r="234" spans="1:7" x14ac:dyDescent="0.35">
      <c r="A234" s="46"/>
      <c r="B234" s="44"/>
      <c r="C234" s="46"/>
      <c r="D234" s="56"/>
      <c r="E234" s="44"/>
      <c r="F234" s="44"/>
      <c r="G234" s="61"/>
    </row>
    <row r="235" spans="1:7" x14ac:dyDescent="0.35">
      <c r="A235" s="46"/>
      <c r="B235" s="44"/>
      <c r="C235" s="46"/>
      <c r="D235" s="56"/>
      <c r="E235" s="44"/>
      <c r="F235" s="44"/>
      <c r="G235" s="61"/>
    </row>
    <row r="236" spans="1:7" x14ac:dyDescent="0.35">
      <c r="A236" s="46"/>
      <c r="B236" s="44"/>
      <c r="C236" s="46"/>
      <c r="D236" s="56"/>
      <c r="E236" s="44"/>
      <c r="F236" s="44"/>
      <c r="G236" s="61"/>
    </row>
    <row r="237" spans="1:7" x14ac:dyDescent="0.35">
      <c r="A237" s="46"/>
      <c r="B237" s="44"/>
      <c r="C237" s="46"/>
      <c r="D237" s="56"/>
      <c r="E237" s="44"/>
      <c r="F237" s="44"/>
      <c r="G237" s="61"/>
    </row>
    <row r="238" spans="1:7" x14ac:dyDescent="0.35">
      <c r="A238" s="46"/>
      <c r="B238" s="44"/>
      <c r="C238" s="46"/>
      <c r="D238" s="56"/>
      <c r="E238" s="44"/>
      <c r="F238" s="44"/>
      <c r="G238" s="61"/>
    </row>
    <row r="239" spans="1:7" x14ac:dyDescent="0.35">
      <c r="A239" s="46"/>
      <c r="B239" s="44"/>
      <c r="C239" s="46"/>
      <c r="D239" s="56"/>
      <c r="E239" s="44"/>
      <c r="F239" s="44"/>
      <c r="G239" s="61"/>
    </row>
    <row r="240" spans="1:7" x14ac:dyDescent="0.35">
      <c r="A240" s="46"/>
      <c r="B240" s="44"/>
      <c r="C240" s="46"/>
      <c r="D240" s="56"/>
      <c r="E240" s="44"/>
      <c r="F240" s="44"/>
      <c r="G240" s="61"/>
    </row>
    <row r="241" spans="1:7" x14ac:dyDescent="0.35">
      <c r="A241" s="46"/>
      <c r="B241" s="44"/>
      <c r="C241" s="46"/>
      <c r="D241" s="56"/>
      <c r="E241" s="44"/>
      <c r="F241" s="44"/>
      <c r="G241" s="61"/>
    </row>
    <row r="242" spans="1:7" x14ac:dyDescent="0.35">
      <c r="A242" s="46"/>
      <c r="B242" s="44"/>
      <c r="C242" s="46"/>
      <c r="D242" s="56"/>
      <c r="E242" s="44"/>
      <c r="F242" s="44"/>
      <c r="G242" s="61"/>
    </row>
    <row r="243" spans="1:7" x14ac:dyDescent="0.35">
      <c r="A243" s="46"/>
      <c r="B243" s="44"/>
      <c r="C243" s="46"/>
      <c r="D243" s="56"/>
      <c r="E243" s="44"/>
      <c r="F243" s="44"/>
      <c r="G243" s="61"/>
    </row>
    <row r="244" spans="1:7" x14ac:dyDescent="0.35">
      <c r="A244" s="46"/>
      <c r="B244" s="44"/>
      <c r="C244" s="46"/>
      <c r="D244" s="56"/>
      <c r="E244" s="44"/>
      <c r="F244" s="44"/>
      <c r="G244" s="61"/>
    </row>
    <row r="245" spans="1:7" x14ac:dyDescent="0.35">
      <c r="A245" s="46"/>
      <c r="B245" s="44"/>
      <c r="C245" s="46"/>
      <c r="D245" s="56"/>
      <c r="E245" s="44"/>
      <c r="F245" s="44"/>
      <c r="G245" s="61"/>
    </row>
    <row r="246" spans="1:7" x14ac:dyDescent="0.35">
      <c r="A246" s="46"/>
      <c r="B246" s="44"/>
      <c r="C246" s="46"/>
      <c r="D246" s="56"/>
      <c r="E246" s="44"/>
      <c r="F246" s="44"/>
      <c r="G246" s="61"/>
    </row>
    <row r="247" spans="1:7" x14ac:dyDescent="0.35">
      <c r="A247" s="46"/>
      <c r="B247" s="44"/>
      <c r="C247" s="46"/>
      <c r="D247" s="56"/>
      <c r="E247" s="44"/>
      <c r="F247" s="44"/>
      <c r="G247" s="61"/>
    </row>
    <row r="248" spans="1:7" x14ac:dyDescent="0.35">
      <c r="A248" s="46"/>
      <c r="B248" s="44"/>
      <c r="C248" s="46"/>
      <c r="D248" s="56"/>
      <c r="E248" s="44"/>
      <c r="F248" s="44"/>
      <c r="G248" s="61"/>
    </row>
    <row r="249" spans="1:7" x14ac:dyDescent="0.35">
      <c r="A249" s="46"/>
      <c r="B249" s="44"/>
      <c r="C249" s="46"/>
      <c r="D249" s="56"/>
      <c r="E249" s="44"/>
      <c r="F249" s="44"/>
      <c r="G249" s="61"/>
    </row>
    <row r="250" spans="1:7" x14ac:dyDescent="0.35">
      <c r="A250" s="46"/>
      <c r="B250" s="44"/>
      <c r="C250" s="46"/>
      <c r="D250" s="56"/>
      <c r="E250" s="44"/>
      <c r="F250" s="44"/>
      <c r="G250" s="61"/>
    </row>
    <row r="251" spans="1:7" x14ac:dyDescent="0.35">
      <c r="A251" s="46"/>
      <c r="B251" s="44"/>
      <c r="C251" s="46"/>
      <c r="D251" s="56"/>
      <c r="E251" s="44"/>
      <c r="F251" s="44"/>
      <c r="G251" s="61"/>
    </row>
    <row r="252" spans="1:7" x14ac:dyDescent="0.35">
      <c r="A252" s="46"/>
      <c r="B252" s="44"/>
      <c r="C252" s="46"/>
      <c r="D252" s="56"/>
      <c r="E252" s="44"/>
      <c r="F252" s="44"/>
      <c r="G252" s="61"/>
    </row>
    <row r="253" spans="1:7" x14ac:dyDescent="0.35">
      <c r="A253" s="46"/>
      <c r="B253" s="44"/>
      <c r="C253" s="46"/>
      <c r="D253" s="56"/>
      <c r="E253" s="44"/>
      <c r="F253" s="44"/>
      <c r="G253" s="61"/>
    </row>
    <row r="254" spans="1:7" x14ac:dyDescent="0.35">
      <c r="A254" s="46"/>
      <c r="B254" s="44"/>
      <c r="C254" s="46"/>
      <c r="D254" s="56"/>
      <c r="E254" s="44"/>
      <c r="F254" s="44"/>
      <c r="G254" s="61"/>
    </row>
    <row r="255" spans="1:7" x14ac:dyDescent="0.35">
      <c r="A255" s="46"/>
      <c r="B255" s="44"/>
      <c r="C255" s="46"/>
      <c r="D255" s="56"/>
      <c r="E255" s="44"/>
      <c r="F255" s="44"/>
      <c r="G255" s="61"/>
    </row>
    <row r="256" spans="1:7" x14ac:dyDescent="0.35">
      <c r="A256" s="46"/>
      <c r="B256" s="44"/>
      <c r="C256" s="46"/>
      <c r="D256" s="56"/>
      <c r="E256" s="44"/>
      <c r="F256" s="44"/>
      <c r="G256" s="61"/>
    </row>
    <row r="257" spans="1:7" x14ac:dyDescent="0.35">
      <c r="A257" s="46"/>
      <c r="B257" s="44"/>
      <c r="C257" s="46"/>
      <c r="D257" s="56"/>
      <c r="E257" s="44"/>
      <c r="F257" s="44"/>
      <c r="G257" s="61"/>
    </row>
    <row r="258" spans="1:7" x14ac:dyDescent="0.35">
      <c r="A258" s="46"/>
      <c r="B258" s="44"/>
      <c r="C258" s="46"/>
      <c r="D258" s="56"/>
      <c r="E258" s="44"/>
      <c r="F258" s="44"/>
      <c r="G258" s="61"/>
    </row>
    <row r="259" spans="1:7" x14ac:dyDescent="0.35">
      <c r="A259" s="46"/>
      <c r="B259" s="44"/>
      <c r="C259" s="46"/>
      <c r="D259" s="56"/>
      <c r="E259" s="44"/>
      <c r="F259" s="44"/>
      <c r="G259" s="61"/>
    </row>
    <row r="260" spans="1:7" x14ac:dyDescent="0.35">
      <c r="A260" s="46"/>
      <c r="B260" s="44"/>
      <c r="C260" s="46"/>
      <c r="D260" s="56"/>
      <c r="E260" s="44"/>
      <c r="F260" s="44"/>
      <c r="G260" s="61"/>
    </row>
    <row r="261" spans="1:7" x14ac:dyDescent="0.35">
      <c r="A261" s="46"/>
      <c r="B261" s="44"/>
      <c r="C261" s="46"/>
      <c r="D261" s="56"/>
      <c r="E261" s="44"/>
      <c r="F261" s="44"/>
      <c r="G261" s="61"/>
    </row>
    <row r="262" spans="1:7" x14ac:dyDescent="0.35">
      <c r="A262" s="46"/>
      <c r="B262" s="44"/>
      <c r="C262" s="46"/>
      <c r="D262" s="56"/>
      <c r="E262" s="44"/>
      <c r="F262" s="44"/>
      <c r="G262" s="61"/>
    </row>
    <row r="263" spans="1:7" x14ac:dyDescent="0.35">
      <c r="A263" s="46"/>
      <c r="B263" s="44"/>
      <c r="C263" s="46"/>
      <c r="D263" s="56"/>
      <c r="E263" s="44"/>
      <c r="F263" s="44"/>
      <c r="G263" s="61"/>
    </row>
    <row r="264" spans="1:7" x14ac:dyDescent="0.35">
      <c r="A264" s="46"/>
      <c r="B264" s="44"/>
      <c r="C264" s="46"/>
      <c r="D264" s="56"/>
      <c r="E264" s="44"/>
      <c r="F264" s="44"/>
      <c r="G264" s="61"/>
    </row>
    <row r="265" spans="1:7" x14ac:dyDescent="0.35">
      <c r="A265" s="46"/>
      <c r="B265" s="44"/>
      <c r="C265" s="46"/>
      <c r="D265" s="56"/>
      <c r="E265" s="44"/>
      <c r="F265" s="44"/>
      <c r="G265" s="61"/>
    </row>
    <row r="266" spans="1:7" x14ac:dyDescent="0.35">
      <c r="A266" s="46"/>
      <c r="D266" s="56"/>
      <c r="E266" s="44"/>
      <c r="F266" s="44"/>
      <c r="G266" s="61"/>
    </row>
    <row r="267" spans="1:7" x14ac:dyDescent="0.35">
      <c r="A267" s="46"/>
      <c r="D267" s="56"/>
      <c r="E267" s="44"/>
      <c r="F267" s="44"/>
      <c r="G267" s="61"/>
    </row>
    <row r="268" spans="1:7" x14ac:dyDescent="0.35">
      <c r="G268" s="61"/>
    </row>
    <row r="269" spans="1:7" x14ac:dyDescent="0.35">
      <c r="G269" s="61"/>
    </row>
    <row r="270" spans="1:7" x14ac:dyDescent="0.35">
      <c r="G270" s="61"/>
    </row>
    <row r="271" spans="1:7" x14ac:dyDescent="0.35">
      <c r="G271" s="61"/>
    </row>
    <row r="272" spans="1:7" x14ac:dyDescent="0.35">
      <c r="G272" s="61"/>
    </row>
    <row r="273" spans="7:7" x14ac:dyDescent="0.35">
      <c r="G273" s="61"/>
    </row>
    <row r="274" spans="7:7" x14ac:dyDescent="0.35">
      <c r="G274" s="61"/>
    </row>
    <row r="275" spans="7:7" x14ac:dyDescent="0.35">
      <c r="G275" s="61"/>
    </row>
    <row r="276" spans="7:7" x14ac:dyDescent="0.35">
      <c r="G276" s="61"/>
    </row>
    <row r="277" spans="7:7" x14ac:dyDescent="0.35">
      <c r="G277" s="61"/>
    </row>
    <row r="278" spans="7:7" x14ac:dyDescent="0.35">
      <c r="G278" s="61"/>
    </row>
    <row r="279" spans="7:7" x14ac:dyDescent="0.35">
      <c r="G279" s="61"/>
    </row>
    <row r="280" spans="7:7" x14ac:dyDescent="0.35">
      <c r="G280" s="61"/>
    </row>
    <row r="281" spans="7:7" x14ac:dyDescent="0.35">
      <c r="G281" s="61"/>
    </row>
    <row r="282" spans="7:7" x14ac:dyDescent="0.35">
      <c r="G282" s="61"/>
    </row>
  </sheetData>
  <mergeCells count="6">
    <mergeCell ref="A5:A6"/>
    <mergeCell ref="E5:G5"/>
    <mergeCell ref="B3:C3"/>
    <mergeCell ref="B5:B6"/>
    <mergeCell ref="C5:C6"/>
    <mergeCell ref="D5:D6"/>
  </mergeCells>
  <pageMargins left="0.11811023622047245" right="0.11811023622047245" top="0.74803149606299213" bottom="0" header="0.31496062992125984" footer="0.31496062992125984"/>
  <pageSetup paperSize="9" scale="98" orientation="landscape" r:id="rId1"/>
  <ignoredErrors>
    <ignoredError sqref="G8:G2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E7:F23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8"/>
  <sheetViews>
    <sheetView zoomScaleNormal="100" workbookViewId="0">
      <selection activeCell="D5" sqref="D5"/>
    </sheetView>
  </sheetViews>
  <sheetFormatPr defaultColWidth="9" defaultRowHeight="18" x14ac:dyDescent="0.35"/>
  <cols>
    <col min="1" max="1" width="64.59765625" style="66" bestFit="1" customWidth="1"/>
    <col min="2" max="2" width="21.8984375" style="54" bestFit="1" customWidth="1"/>
    <col min="3" max="3" width="25" style="83" bestFit="1" customWidth="1"/>
    <col min="4" max="4" width="27.19921875" style="79" customWidth="1"/>
    <col min="5" max="5" width="16.09765625" style="54" customWidth="1"/>
    <col min="6" max="6" width="19.3984375" style="141" customWidth="1"/>
    <col min="7" max="7" width="23.3984375" style="53" customWidth="1"/>
    <col min="8" max="16384" width="9" style="7"/>
  </cols>
  <sheetData>
    <row r="1" spans="1:10" s="28" customFormat="1" ht="21" x14ac:dyDescent="0.35">
      <c r="A1" s="65" t="s">
        <v>98</v>
      </c>
      <c r="B1" s="47"/>
      <c r="C1" s="82"/>
      <c r="D1" s="78"/>
      <c r="E1" s="44"/>
      <c r="F1" s="140"/>
      <c r="G1" s="46"/>
    </row>
    <row r="2" spans="1:10" s="28" customFormat="1" ht="12" customHeight="1" x14ac:dyDescent="0.35">
      <c r="A2" s="65"/>
      <c r="B2" s="47"/>
      <c r="C2" s="82"/>
      <c r="D2" s="138"/>
      <c r="E2" s="44"/>
      <c r="F2" s="140"/>
      <c r="G2" s="46"/>
    </row>
    <row r="3" spans="1:10" ht="21" x14ac:dyDescent="0.35">
      <c r="A3" s="68" t="str">
        <f>'1แบบเสนอความเสี่ยงและกำหนดเกณฑ์'!C4</f>
        <v>ศปท. กระทรวงมหาดไทย</v>
      </c>
      <c r="B3" s="87" t="str">
        <f>'1แบบเสนอความเสี่ยงและกำหนดเกณฑ์'!D4</f>
        <v>แขวงทางหลวงชนบทนราธิวาส</v>
      </c>
      <c r="C3" s="82"/>
      <c r="D3" s="78"/>
      <c r="E3" s="44"/>
      <c r="F3" s="140"/>
      <c r="G3" s="46"/>
      <c r="H3" s="28"/>
      <c r="I3" s="28"/>
      <c r="J3" s="28"/>
    </row>
    <row r="4" spans="1:10" ht="9.75" customHeight="1" x14ac:dyDescent="0.35"/>
    <row r="5" spans="1:10" x14ac:dyDescent="0.35">
      <c r="A5" s="69" t="s">
        <v>102</v>
      </c>
      <c r="B5" s="88" t="s">
        <v>114</v>
      </c>
      <c r="C5" s="84" t="s">
        <v>112</v>
      </c>
    </row>
    <row r="6" spans="1:10" ht="24.6" x14ac:dyDescent="0.35">
      <c r="A6" s="72" t="s">
        <v>115</v>
      </c>
      <c r="B6" s="89" t="s">
        <v>104</v>
      </c>
      <c r="C6" s="154" t="s">
        <v>226</v>
      </c>
    </row>
    <row r="7" spans="1:10" s="28" customFormat="1" x14ac:dyDescent="0.35">
      <c r="A7" s="67"/>
      <c r="B7" s="44"/>
      <c r="C7" s="85"/>
      <c r="D7" s="78"/>
      <c r="E7" s="44"/>
      <c r="F7" s="140"/>
      <c r="G7" s="46"/>
    </row>
    <row r="8" spans="1:10" s="30" customFormat="1" x14ac:dyDescent="0.35">
      <c r="A8" s="70" t="s">
        <v>122</v>
      </c>
      <c r="B8" s="90" t="s">
        <v>57</v>
      </c>
      <c r="C8" s="86" t="s">
        <v>60</v>
      </c>
      <c r="D8" s="76" t="s">
        <v>58</v>
      </c>
      <c r="E8" s="76" t="s">
        <v>59</v>
      </c>
      <c r="F8" s="142" t="s">
        <v>123</v>
      </c>
      <c r="G8" s="76" t="s">
        <v>61</v>
      </c>
    </row>
    <row r="9" spans="1:10" s="30" customFormat="1" ht="72" x14ac:dyDescent="0.35">
      <c r="A9" s="51" t="s">
        <v>142</v>
      </c>
      <c r="B9" s="50" t="s">
        <v>108</v>
      </c>
      <c r="C9" s="80" t="s">
        <v>179</v>
      </c>
      <c r="D9" s="80" t="s">
        <v>172</v>
      </c>
      <c r="E9" s="139" t="s">
        <v>223</v>
      </c>
      <c r="F9" s="92">
        <v>40000000</v>
      </c>
      <c r="G9" s="91" t="s">
        <v>140</v>
      </c>
    </row>
    <row r="10" spans="1:10" s="28" customFormat="1" ht="126" x14ac:dyDescent="0.35">
      <c r="A10" s="51" t="s">
        <v>138</v>
      </c>
      <c r="B10" s="62" t="s">
        <v>108</v>
      </c>
      <c r="C10" s="80" t="s">
        <v>171</v>
      </c>
      <c r="D10" s="80" t="s">
        <v>175</v>
      </c>
      <c r="E10" s="139" t="s">
        <v>224</v>
      </c>
      <c r="F10" s="143">
        <v>40000000</v>
      </c>
      <c r="G10" s="91" t="s">
        <v>140</v>
      </c>
    </row>
    <row r="11" spans="1:10" s="28" customFormat="1" ht="180" x14ac:dyDescent="0.35">
      <c r="A11" s="51" t="s">
        <v>139</v>
      </c>
      <c r="B11" s="62" t="s">
        <v>108</v>
      </c>
      <c r="C11" s="80" t="s">
        <v>174</v>
      </c>
      <c r="D11" s="80" t="s">
        <v>178</v>
      </c>
      <c r="E11" s="139" t="s">
        <v>223</v>
      </c>
      <c r="F11" s="144">
        <v>40000000</v>
      </c>
      <c r="G11" s="91" t="s">
        <v>140</v>
      </c>
    </row>
    <row r="12" spans="1:10" s="28" customFormat="1" ht="108" x14ac:dyDescent="0.35">
      <c r="A12" s="51" t="s">
        <v>145</v>
      </c>
      <c r="B12" s="62" t="s">
        <v>108</v>
      </c>
      <c r="C12" s="80" t="s">
        <v>173</v>
      </c>
      <c r="D12" s="80" t="s">
        <v>222</v>
      </c>
      <c r="E12" s="139"/>
      <c r="F12" s="144">
        <v>40000000</v>
      </c>
      <c r="G12" s="91" t="s">
        <v>140</v>
      </c>
    </row>
    <row r="13" spans="1:10" s="28" customFormat="1" ht="144" x14ac:dyDescent="0.35">
      <c r="A13" s="51" t="s">
        <v>146</v>
      </c>
      <c r="B13" s="62" t="s">
        <v>108</v>
      </c>
      <c r="C13" s="80" t="s">
        <v>176</v>
      </c>
      <c r="D13" s="80" t="s">
        <v>177</v>
      </c>
      <c r="E13" s="139" t="s">
        <v>225</v>
      </c>
      <c r="F13" s="144">
        <v>40000000</v>
      </c>
      <c r="G13" s="91" t="s">
        <v>140</v>
      </c>
    </row>
    <row r="14" spans="1:10" s="28" customFormat="1" x14ac:dyDescent="0.35">
      <c r="A14" s="71"/>
      <c r="B14" s="44"/>
      <c r="C14" s="81"/>
      <c r="D14" s="81"/>
      <c r="E14" s="77"/>
      <c r="F14" s="145"/>
      <c r="G14" s="77"/>
    </row>
    <row r="15" spans="1:10" s="28" customFormat="1" x14ac:dyDescent="0.35">
      <c r="A15" s="71"/>
      <c r="B15" s="44"/>
      <c r="C15" s="81"/>
      <c r="D15" s="81"/>
      <c r="E15" s="77"/>
      <c r="F15" s="145"/>
      <c r="G15" s="77"/>
    </row>
    <row r="16" spans="1:10" s="28" customFormat="1" x14ac:dyDescent="0.35">
      <c r="A16" s="71"/>
      <c r="B16" s="44"/>
      <c r="C16" s="81"/>
      <c r="D16" s="81"/>
      <c r="E16" s="77"/>
      <c r="F16" s="145"/>
      <c r="G16" s="77"/>
    </row>
    <row r="17" spans="1:7" s="28" customFormat="1" x14ac:dyDescent="0.35">
      <c r="A17" s="71"/>
      <c r="B17" s="44"/>
      <c r="C17" s="81"/>
      <c r="D17" s="81"/>
      <c r="E17" s="77"/>
      <c r="F17" s="145"/>
      <c r="G17" s="77"/>
    </row>
    <row r="18" spans="1:7" s="28" customFormat="1" x14ac:dyDescent="0.35">
      <c r="A18" s="71"/>
      <c r="B18" s="44"/>
      <c r="C18" s="81"/>
      <c r="D18" s="81"/>
      <c r="E18" s="77"/>
      <c r="F18" s="145"/>
      <c r="G18" s="77"/>
    </row>
    <row r="19" spans="1:7" s="28" customFormat="1" x14ac:dyDescent="0.35">
      <c r="A19" s="71"/>
      <c r="B19" s="44"/>
      <c r="C19" s="81"/>
      <c r="D19" s="81"/>
      <c r="E19" s="77"/>
      <c r="F19" s="145"/>
      <c r="G19" s="77"/>
    </row>
    <row r="20" spans="1:7" s="28" customFormat="1" x14ac:dyDescent="0.35">
      <c r="A20" s="71"/>
      <c r="B20" s="44"/>
      <c r="C20" s="81"/>
      <c r="D20" s="81"/>
      <c r="E20" s="77"/>
      <c r="F20" s="145"/>
      <c r="G20" s="77"/>
    </row>
    <row r="21" spans="1:7" s="28" customFormat="1" x14ac:dyDescent="0.35">
      <c r="A21" s="71"/>
      <c r="B21" s="44"/>
      <c r="C21" s="81"/>
      <c r="D21" s="81"/>
      <c r="E21" s="77"/>
      <c r="F21" s="145"/>
      <c r="G21" s="77"/>
    </row>
    <row r="22" spans="1:7" s="28" customFormat="1" x14ac:dyDescent="0.35">
      <c r="A22" s="71"/>
      <c r="B22" s="44"/>
      <c r="C22" s="81"/>
      <c r="D22" s="81"/>
      <c r="E22" s="77"/>
      <c r="F22" s="145"/>
      <c r="G22" s="77"/>
    </row>
    <row r="23" spans="1:7" s="28" customFormat="1" x14ac:dyDescent="0.35">
      <c r="A23" s="71"/>
      <c r="B23" s="44"/>
      <c r="C23" s="81"/>
      <c r="D23" s="81"/>
      <c r="E23" s="77"/>
      <c r="F23" s="145"/>
      <c r="G23" s="77"/>
    </row>
    <row r="24" spans="1:7" s="28" customFormat="1" x14ac:dyDescent="0.35">
      <c r="A24" s="71"/>
      <c r="B24" s="44"/>
      <c r="C24" s="81"/>
      <c r="D24" s="81"/>
      <c r="E24" s="77"/>
      <c r="F24" s="145"/>
      <c r="G24" s="77"/>
    </row>
    <row r="25" spans="1:7" s="28" customFormat="1" x14ac:dyDescent="0.35">
      <c r="A25" s="71"/>
      <c r="B25" s="44"/>
      <c r="C25" s="81"/>
      <c r="D25" s="81"/>
      <c r="E25" s="77"/>
      <c r="F25" s="145"/>
      <c r="G25" s="77"/>
    </row>
    <row r="26" spans="1:7" s="28" customFormat="1" x14ac:dyDescent="0.35">
      <c r="A26" s="71"/>
      <c r="B26" s="44"/>
      <c r="C26" s="81"/>
      <c r="D26" s="81"/>
      <c r="E26" s="77"/>
      <c r="F26" s="145"/>
      <c r="G26" s="77"/>
    </row>
    <row r="27" spans="1:7" s="28" customFormat="1" x14ac:dyDescent="0.35">
      <c r="A27" s="71"/>
      <c r="B27" s="44"/>
      <c r="C27" s="81"/>
      <c r="D27" s="81"/>
      <c r="E27" s="77"/>
      <c r="F27" s="145"/>
      <c r="G27" s="77"/>
    </row>
    <row r="28" spans="1:7" s="28" customFormat="1" x14ac:dyDescent="0.35">
      <c r="A28" s="71"/>
      <c r="B28" s="44"/>
      <c r="C28" s="81"/>
      <c r="D28" s="81"/>
      <c r="E28" s="77"/>
      <c r="F28" s="145"/>
      <c r="G28" s="77"/>
    </row>
    <row r="29" spans="1:7" s="28" customFormat="1" x14ac:dyDescent="0.35">
      <c r="A29" s="71"/>
      <c r="B29" s="44"/>
      <c r="C29" s="81"/>
      <c r="D29" s="81"/>
      <c r="E29" s="77"/>
      <c r="F29" s="145"/>
      <c r="G29" s="77"/>
    </row>
    <row r="30" spans="1:7" s="28" customFormat="1" x14ac:dyDescent="0.35">
      <c r="A30" s="71"/>
      <c r="B30" s="44"/>
      <c r="C30" s="81"/>
      <c r="D30" s="81"/>
      <c r="E30" s="77"/>
      <c r="F30" s="145"/>
      <c r="G30" s="77"/>
    </row>
    <row r="31" spans="1:7" s="28" customFormat="1" x14ac:dyDescent="0.35">
      <c r="A31" s="71"/>
      <c r="B31" s="44"/>
      <c r="C31" s="81"/>
      <c r="D31" s="81"/>
      <c r="E31" s="77"/>
      <c r="F31" s="145"/>
      <c r="G31" s="77"/>
    </row>
    <row r="32" spans="1:7" s="28" customFormat="1" x14ac:dyDescent="0.35">
      <c r="A32" s="71"/>
      <c r="B32" s="44"/>
      <c r="C32" s="81"/>
      <c r="D32" s="81"/>
      <c r="E32" s="77"/>
      <c r="F32" s="145"/>
      <c r="G32" s="77"/>
    </row>
    <row r="33" spans="1:7" s="28" customFormat="1" x14ac:dyDescent="0.35">
      <c r="A33" s="71"/>
      <c r="B33" s="44"/>
      <c r="C33" s="81"/>
      <c r="D33" s="81"/>
      <c r="E33" s="77"/>
      <c r="F33" s="145"/>
      <c r="G33" s="77"/>
    </row>
    <row r="34" spans="1:7" s="28" customFormat="1" x14ac:dyDescent="0.35">
      <c r="A34" s="67"/>
      <c r="B34" s="44"/>
      <c r="C34" s="85"/>
      <c r="D34" s="78"/>
      <c r="E34" s="44"/>
      <c r="F34" s="146"/>
      <c r="G34" s="46"/>
    </row>
    <row r="35" spans="1:7" s="28" customFormat="1" x14ac:dyDescent="0.35">
      <c r="A35" s="67"/>
      <c r="B35" s="44"/>
      <c r="C35" s="85"/>
      <c r="D35" s="78"/>
      <c r="E35" s="44"/>
      <c r="F35" s="146"/>
      <c r="G35" s="46"/>
    </row>
    <row r="36" spans="1:7" s="28" customFormat="1" x14ac:dyDescent="0.35">
      <c r="A36" s="67"/>
      <c r="B36" s="44"/>
      <c r="C36" s="85"/>
      <c r="D36" s="78"/>
      <c r="E36" s="44"/>
      <c r="F36" s="146"/>
      <c r="G36" s="46"/>
    </row>
    <row r="37" spans="1:7" s="28" customFormat="1" x14ac:dyDescent="0.35">
      <c r="A37" s="67"/>
      <c r="B37" s="44"/>
      <c r="C37" s="85"/>
      <c r="D37" s="78"/>
      <c r="E37" s="44"/>
      <c r="F37" s="146"/>
      <c r="G37" s="46"/>
    </row>
    <row r="38" spans="1:7" s="28" customFormat="1" x14ac:dyDescent="0.35">
      <c r="A38" s="67"/>
      <c r="B38" s="44"/>
      <c r="C38" s="85"/>
      <c r="D38" s="78"/>
      <c r="E38" s="44"/>
      <c r="F38" s="146"/>
      <c r="G38" s="46"/>
    </row>
    <row r="39" spans="1:7" s="28" customFormat="1" x14ac:dyDescent="0.35">
      <c r="A39" s="67"/>
      <c r="B39" s="44"/>
      <c r="C39" s="85"/>
      <c r="D39" s="78"/>
      <c r="E39" s="44"/>
      <c r="F39" s="140"/>
      <c r="G39" s="46"/>
    </row>
    <row r="40" spans="1:7" s="28" customFormat="1" x14ac:dyDescent="0.35">
      <c r="A40" s="67"/>
      <c r="B40" s="44"/>
      <c r="C40" s="85"/>
      <c r="D40" s="78"/>
      <c r="E40" s="44"/>
      <c r="F40" s="140"/>
      <c r="G40" s="46"/>
    </row>
    <row r="41" spans="1:7" s="28" customFormat="1" x14ac:dyDescent="0.35">
      <c r="A41" s="67"/>
      <c r="B41" s="44"/>
      <c r="C41" s="85"/>
      <c r="D41" s="78"/>
      <c r="E41" s="44"/>
      <c r="F41" s="140"/>
      <c r="G41" s="46"/>
    </row>
    <row r="42" spans="1:7" s="28" customFormat="1" x14ac:dyDescent="0.35">
      <c r="A42" s="67"/>
      <c r="B42" s="44"/>
      <c r="C42" s="85"/>
      <c r="D42" s="78"/>
      <c r="E42" s="44"/>
      <c r="F42" s="140"/>
      <c r="G42" s="46"/>
    </row>
    <row r="43" spans="1:7" s="28" customFormat="1" x14ac:dyDescent="0.35">
      <c r="A43" s="67"/>
      <c r="B43" s="44"/>
      <c r="C43" s="85"/>
      <c r="D43" s="78"/>
      <c r="E43" s="44"/>
      <c r="F43" s="140"/>
      <c r="G43" s="46"/>
    </row>
    <row r="44" spans="1:7" s="28" customFormat="1" x14ac:dyDescent="0.35">
      <c r="A44" s="67"/>
      <c r="B44" s="44"/>
      <c r="C44" s="85"/>
      <c r="D44" s="78"/>
      <c r="E44" s="44"/>
      <c r="F44" s="140"/>
      <c r="G44" s="46"/>
    </row>
    <row r="45" spans="1:7" s="28" customFormat="1" x14ac:dyDescent="0.35">
      <c r="A45" s="67"/>
      <c r="B45" s="44"/>
      <c r="C45" s="85"/>
      <c r="D45" s="78"/>
      <c r="E45" s="44"/>
      <c r="F45" s="140"/>
      <c r="G45" s="46"/>
    </row>
    <row r="46" spans="1:7" s="28" customFormat="1" x14ac:dyDescent="0.35">
      <c r="A46" s="67"/>
      <c r="B46" s="44"/>
      <c r="C46" s="85"/>
      <c r="D46" s="78"/>
      <c r="E46" s="44"/>
      <c r="F46" s="140"/>
      <c r="G46" s="46"/>
    </row>
    <row r="47" spans="1:7" s="28" customFormat="1" x14ac:dyDescent="0.35">
      <c r="A47" s="67"/>
      <c r="B47" s="44"/>
      <c r="C47" s="85"/>
      <c r="D47" s="78"/>
      <c r="E47" s="44"/>
      <c r="F47" s="140"/>
      <c r="G47" s="46"/>
    </row>
    <row r="48" spans="1:7" s="28" customFormat="1" x14ac:dyDescent="0.35">
      <c r="A48" s="67"/>
      <c r="B48" s="44"/>
      <c r="C48" s="85"/>
      <c r="D48" s="78"/>
      <c r="E48" s="44"/>
      <c r="F48" s="140"/>
      <c r="G48" s="46"/>
    </row>
    <row r="49" spans="1:7" s="28" customFormat="1" x14ac:dyDescent="0.35">
      <c r="A49" s="67"/>
      <c r="B49" s="44"/>
      <c r="C49" s="85"/>
      <c r="D49" s="78"/>
      <c r="E49" s="44"/>
      <c r="F49" s="140"/>
      <c r="G49" s="46"/>
    </row>
    <row r="50" spans="1:7" s="28" customFormat="1" x14ac:dyDescent="0.35">
      <c r="A50" s="67"/>
      <c r="B50" s="44"/>
      <c r="C50" s="85"/>
      <c r="D50" s="78"/>
      <c r="E50" s="44"/>
      <c r="F50" s="140"/>
      <c r="G50" s="46"/>
    </row>
    <row r="51" spans="1:7" s="28" customFormat="1" x14ac:dyDescent="0.35">
      <c r="A51" s="67"/>
      <c r="B51" s="44"/>
      <c r="C51" s="85"/>
      <c r="D51" s="78"/>
      <c r="E51" s="44"/>
      <c r="F51" s="140"/>
      <c r="G51" s="46"/>
    </row>
    <row r="52" spans="1:7" s="28" customFormat="1" x14ac:dyDescent="0.35">
      <c r="A52" s="67"/>
      <c r="B52" s="44"/>
      <c r="C52" s="85"/>
      <c r="D52" s="78"/>
      <c r="E52" s="44"/>
      <c r="F52" s="140"/>
      <c r="G52" s="46"/>
    </row>
    <row r="53" spans="1:7" s="28" customFormat="1" x14ac:dyDescent="0.35">
      <c r="A53" s="67"/>
      <c r="B53" s="44"/>
      <c r="C53" s="85"/>
      <c r="D53" s="78"/>
      <c r="E53" s="44"/>
      <c r="F53" s="140"/>
      <c r="G53" s="46"/>
    </row>
    <row r="54" spans="1:7" s="28" customFormat="1" x14ac:dyDescent="0.35">
      <c r="A54" s="67"/>
      <c r="B54" s="44"/>
      <c r="C54" s="85"/>
      <c r="D54" s="78"/>
      <c r="E54" s="44"/>
      <c r="F54" s="140"/>
      <c r="G54" s="46"/>
    </row>
    <row r="55" spans="1:7" s="28" customFormat="1" x14ac:dyDescent="0.35">
      <c r="A55" s="67"/>
      <c r="B55" s="44"/>
      <c r="C55" s="85"/>
      <c r="D55" s="78"/>
      <c r="E55" s="44"/>
      <c r="F55" s="140"/>
      <c r="G55" s="46"/>
    </row>
    <row r="56" spans="1:7" s="28" customFormat="1" x14ac:dyDescent="0.35">
      <c r="A56" s="67"/>
      <c r="B56" s="44"/>
      <c r="C56" s="85"/>
      <c r="D56" s="78"/>
      <c r="E56" s="44"/>
      <c r="F56" s="140"/>
      <c r="G56" s="46"/>
    </row>
    <row r="57" spans="1:7" s="28" customFormat="1" x14ac:dyDescent="0.35">
      <c r="A57" s="67"/>
      <c r="B57" s="44"/>
      <c r="C57" s="85"/>
      <c r="D57" s="78"/>
      <c r="E57" s="44"/>
      <c r="F57" s="140"/>
      <c r="G57" s="46"/>
    </row>
    <row r="58" spans="1:7" s="28" customFormat="1" x14ac:dyDescent="0.35">
      <c r="A58" s="67"/>
      <c r="B58" s="44"/>
      <c r="C58" s="85"/>
      <c r="D58" s="78"/>
      <c r="E58" s="44"/>
      <c r="F58" s="140"/>
      <c r="G58" s="46"/>
    </row>
    <row r="59" spans="1:7" s="28" customFormat="1" x14ac:dyDescent="0.35">
      <c r="A59" s="67"/>
      <c r="B59" s="44"/>
      <c r="C59" s="85"/>
      <c r="D59" s="78"/>
      <c r="E59" s="44"/>
      <c r="F59" s="140"/>
      <c r="G59" s="46"/>
    </row>
    <row r="60" spans="1:7" s="28" customFormat="1" x14ac:dyDescent="0.35">
      <c r="A60" s="67"/>
      <c r="B60" s="44"/>
      <c r="C60" s="85"/>
      <c r="D60" s="78"/>
      <c r="E60" s="44"/>
      <c r="F60" s="140"/>
      <c r="G60" s="46"/>
    </row>
    <row r="61" spans="1:7" s="28" customFormat="1" x14ac:dyDescent="0.35">
      <c r="A61" s="67"/>
      <c r="B61" s="44"/>
      <c r="C61" s="85"/>
      <c r="D61" s="78"/>
      <c r="E61" s="44"/>
      <c r="F61" s="140"/>
      <c r="G61" s="46"/>
    </row>
    <row r="62" spans="1:7" s="28" customFormat="1" x14ac:dyDescent="0.35">
      <c r="A62" s="67"/>
      <c r="B62" s="44"/>
      <c r="C62" s="85"/>
      <c r="D62" s="78"/>
      <c r="E62" s="44"/>
      <c r="F62" s="140"/>
      <c r="G62" s="46"/>
    </row>
    <row r="63" spans="1:7" s="28" customFormat="1" x14ac:dyDescent="0.35">
      <c r="A63" s="67"/>
      <c r="B63" s="44"/>
      <c r="C63" s="85"/>
      <c r="D63" s="78"/>
      <c r="E63" s="44"/>
      <c r="F63" s="140"/>
      <c r="G63" s="46"/>
    </row>
    <row r="64" spans="1:7" s="28" customFormat="1" x14ac:dyDescent="0.35">
      <c r="A64" s="67"/>
      <c r="B64" s="44"/>
      <c r="C64" s="85"/>
      <c r="D64" s="78"/>
      <c r="E64" s="44"/>
      <c r="F64" s="140"/>
      <c r="G64" s="46"/>
    </row>
    <row r="65" spans="1:7" s="28" customFormat="1" x14ac:dyDescent="0.35">
      <c r="A65" s="67"/>
      <c r="B65" s="44"/>
      <c r="C65" s="85"/>
      <c r="D65" s="78"/>
      <c r="E65" s="44"/>
      <c r="F65" s="140"/>
      <c r="G65" s="46"/>
    </row>
    <row r="66" spans="1:7" s="28" customFormat="1" x14ac:dyDescent="0.35">
      <c r="A66" s="67"/>
      <c r="B66" s="44"/>
      <c r="C66" s="85"/>
      <c r="D66" s="78"/>
      <c r="E66" s="44"/>
      <c r="F66" s="140"/>
      <c r="G66" s="46"/>
    </row>
    <row r="67" spans="1:7" s="28" customFormat="1" x14ac:dyDescent="0.35">
      <c r="A67" s="67"/>
      <c r="B67" s="44"/>
      <c r="C67" s="85"/>
      <c r="D67" s="78"/>
      <c r="E67" s="44"/>
      <c r="F67" s="140"/>
      <c r="G67" s="46"/>
    </row>
    <row r="68" spans="1:7" s="28" customFormat="1" x14ac:dyDescent="0.35">
      <c r="A68" s="67"/>
      <c r="B68" s="44"/>
      <c r="C68" s="85"/>
      <c r="D68" s="78"/>
      <c r="E68" s="44"/>
      <c r="F68" s="140"/>
      <c r="G68" s="46"/>
    </row>
    <row r="69" spans="1:7" s="28" customFormat="1" x14ac:dyDescent="0.35">
      <c r="A69" s="67"/>
      <c r="B69" s="44"/>
      <c r="C69" s="85"/>
      <c r="D69" s="78"/>
      <c r="E69" s="44"/>
      <c r="F69" s="140"/>
      <c r="G69" s="46"/>
    </row>
    <row r="70" spans="1:7" s="28" customFormat="1" x14ac:dyDescent="0.35">
      <c r="A70" s="67"/>
      <c r="B70" s="44"/>
      <c r="C70" s="85"/>
      <c r="D70" s="78"/>
      <c r="E70" s="44"/>
      <c r="F70" s="140"/>
      <c r="G70" s="46"/>
    </row>
    <row r="71" spans="1:7" s="28" customFormat="1" x14ac:dyDescent="0.35">
      <c r="A71" s="67"/>
      <c r="B71" s="44"/>
      <c r="C71" s="85"/>
      <c r="D71" s="78"/>
      <c r="E71" s="44"/>
      <c r="F71" s="140"/>
      <c r="G71" s="46"/>
    </row>
    <row r="72" spans="1:7" s="28" customFormat="1" x14ac:dyDescent="0.35">
      <c r="A72" s="67"/>
      <c r="B72" s="44"/>
      <c r="C72" s="85"/>
      <c r="D72" s="78"/>
      <c r="E72" s="44"/>
      <c r="F72" s="140"/>
      <c r="G72" s="46"/>
    </row>
    <row r="73" spans="1:7" s="28" customFormat="1" x14ac:dyDescent="0.35">
      <c r="A73" s="67"/>
      <c r="B73" s="44"/>
      <c r="C73" s="85"/>
      <c r="D73" s="78"/>
      <c r="E73" s="44"/>
      <c r="F73" s="140"/>
      <c r="G73" s="46"/>
    </row>
    <row r="74" spans="1:7" s="28" customFormat="1" x14ac:dyDescent="0.35">
      <c r="A74" s="67"/>
      <c r="B74" s="44"/>
      <c r="C74" s="85"/>
      <c r="D74" s="78"/>
      <c r="E74" s="44"/>
      <c r="F74" s="140"/>
      <c r="G74" s="46"/>
    </row>
    <row r="75" spans="1:7" s="28" customFormat="1" x14ac:dyDescent="0.35">
      <c r="A75" s="67"/>
      <c r="B75" s="44"/>
      <c r="C75" s="85"/>
      <c r="D75" s="78"/>
      <c r="E75" s="44"/>
      <c r="F75" s="140"/>
      <c r="G75" s="46"/>
    </row>
    <row r="76" spans="1:7" s="28" customFormat="1" x14ac:dyDescent="0.35">
      <c r="A76" s="67"/>
      <c r="B76" s="44"/>
      <c r="C76" s="85"/>
      <c r="D76" s="78"/>
      <c r="E76" s="44"/>
      <c r="F76" s="140"/>
      <c r="G76" s="46"/>
    </row>
    <row r="77" spans="1:7" s="28" customFormat="1" x14ac:dyDescent="0.35">
      <c r="A77" s="67"/>
      <c r="B77" s="44"/>
      <c r="C77" s="85"/>
      <c r="D77" s="78"/>
      <c r="E77" s="44"/>
      <c r="F77" s="140"/>
      <c r="G77" s="46"/>
    </row>
    <row r="78" spans="1:7" s="28" customFormat="1" x14ac:dyDescent="0.35">
      <c r="A78" s="67"/>
      <c r="B78" s="44"/>
      <c r="C78" s="85"/>
      <c r="D78" s="78"/>
      <c r="E78" s="44"/>
      <c r="F78" s="140"/>
      <c r="G78" s="46"/>
    </row>
    <row r="79" spans="1:7" s="28" customFormat="1" x14ac:dyDescent="0.35">
      <c r="A79" s="67"/>
      <c r="B79" s="44"/>
      <c r="C79" s="85"/>
      <c r="D79" s="78"/>
      <c r="E79" s="44"/>
      <c r="F79" s="140"/>
      <c r="G79" s="46"/>
    </row>
    <row r="80" spans="1:7" s="28" customFormat="1" x14ac:dyDescent="0.35">
      <c r="A80" s="67"/>
      <c r="B80" s="44"/>
      <c r="C80" s="85"/>
      <c r="D80" s="78"/>
      <c r="E80" s="44"/>
      <c r="F80" s="140"/>
      <c r="G80" s="46"/>
    </row>
    <row r="81" spans="1:7" s="28" customFormat="1" x14ac:dyDescent="0.35">
      <c r="A81" s="67"/>
      <c r="B81" s="44"/>
      <c r="C81" s="85"/>
      <c r="D81" s="78"/>
      <c r="E81" s="44"/>
      <c r="F81" s="140"/>
      <c r="G81" s="46"/>
    </row>
    <row r="82" spans="1:7" s="28" customFormat="1" x14ac:dyDescent="0.35">
      <c r="A82" s="67"/>
      <c r="B82" s="44"/>
      <c r="C82" s="85"/>
      <c r="D82" s="78"/>
      <c r="E82" s="44"/>
      <c r="F82" s="140"/>
      <c r="G82" s="46"/>
    </row>
    <row r="83" spans="1:7" s="28" customFormat="1" x14ac:dyDescent="0.35">
      <c r="A83" s="67"/>
      <c r="B83" s="44"/>
      <c r="C83" s="85"/>
      <c r="D83" s="78"/>
      <c r="E83" s="44"/>
      <c r="F83" s="140"/>
      <c r="G83" s="46"/>
    </row>
    <row r="84" spans="1:7" s="28" customFormat="1" x14ac:dyDescent="0.35">
      <c r="A84" s="67"/>
      <c r="B84" s="44"/>
      <c r="C84" s="85"/>
      <c r="D84" s="78"/>
      <c r="E84" s="44"/>
      <c r="F84" s="140"/>
      <c r="G84" s="46"/>
    </row>
    <row r="85" spans="1:7" s="28" customFormat="1" x14ac:dyDescent="0.35">
      <c r="A85" s="67"/>
      <c r="B85" s="44"/>
      <c r="C85" s="85"/>
      <c r="D85" s="78"/>
      <c r="E85" s="44"/>
      <c r="F85" s="140"/>
      <c r="G85" s="46"/>
    </row>
    <row r="86" spans="1:7" s="28" customFormat="1" x14ac:dyDescent="0.35">
      <c r="A86" s="67"/>
      <c r="B86" s="44"/>
      <c r="C86" s="85"/>
      <c r="D86" s="78"/>
      <c r="E86" s="44"/>
      <c r="F86" s="140"/>
      <c r="G86" s="46"/>
    </row>
    <row r="87" spans="1:7" s="28" customFormat="1" x14ac:dyDescent="0.35">
      <c r="A87" s="67"/>
      <c r="B87" s="44"/>
      <c r="C87" s="85"/>
      <c r="D87" s="78"/>
      <c r="E87" s="44"/>
      <c r="F87" s="140"/>
      <c r="G87" s="46"/>
    </row>
    <row r="88" spans="1:7" s="28" customFormat="1" x14ac:dyDescent="0.35">
      <c r="A88" s="67"/>
      <c r="B88" s="44"/>
      <c r="C88" s="85"/>
      <c r="D88" s="78"/>
      <c r="E88" s="44"/>
      <c r="F88" s="140"/>
      <c r="G88" s="46"/>
    </row>
    <row r="89" spans="1:7" s="28" customFormat="1" x14ac:dyDescent="0.35">
      <c r="A89" s="67"/>
      <c r="B89" s="44"/>
      <c r="C89" s="85"/>
      <c r="D89" s="78"/>
      <c r="E89" s="44"/>
      <c r="F89" s="140"/>
      <c r="G89" s="46"/>
    </row>
    <row r="90" spans="1:7" s="28" customFormat="1" x14ac:dyDescent="0.35">
      <c r="A90" s="67"/>
      <c r="B90" s="44"/>
      <c r="C90" s="85"/>
      <c r="D90" s="78"/>
      <c r="E90" s="44"/>
      <c r="F90" s="140"/>
      <c r="G90" s="46"/>
    </row>
    <row r="91" spans="1:7" s="28" customFormat="1" x14ac:dyDescent="0.35">
      <c r="A91" s="67"/>
      <c r="B91" s="44"/>
      <c r="C91" s="85"/>
      <c r="D91" s="78"/>
      <c r="E91" s="44"/>
      <c r="F91" s="140"/>
      <c r="G91" s="46"/>
    </row>
    <row r="92" spans="1:7" s="28" customFormat="1" x14ac:dyDescent="0.35">
      <c r="A92" s="67"/>
      <c r="B92" s="44"/>
      <c r="C92" s="85"/>
      <c r="D92" s="78"/>
      <c r="E92" s="44"/>
      <c r="F92" s="140"/>
      <c r="G92" s="46"/>
    </row>
    <row r="93" spans="1:7" s="28" customFormat="1" x14ac:dyDescent="0.35">
      <c r="A93" s="67"/>
      <c r="B93" s="44"/>
      <c r="C93" s="85"/>
      <c r="D93" s="78"/>
      <c r="E93" s="44"/>
      <c r="F93" s="140"/>
      <c r="G93" s="46"/>
    </row>
    <row r="94" spans="1:7" s="28" customFormat="1" x14ac:dyDescent="0.35">
      <c r="A94" s="67"/>
      <c r="B94" s="44"/>
      <c r="C94" s="85"/>
      <c r="D94" s="78"/>
      <c r="E94" s="44"/>
      <c r="F94" s="140"/>
      <c r="G94" s="46"/>
    </row>
    <row r="95" spans="1:7" s="28" customFormat="1" x14ac:dyDescent="0.35">
      <c r="A95" s="67"/>
      <c r="B95" s="44"/>
      <c r="C95" s="85"/>
      <c r="D95" s="78"/>
      <c r="E95" s="44"/>
      <c r="F95" s="140"/>
      <c r="G95" s="46"/>
    </row>
    <row r="96" spans="1:7" s="28" customFormat="1" x14ac:dyDescent="0.35">
      <c r="A96" s="67"/>
      <c r="B96" s="44"/>
      <c r="C96" s="85"/>
      <c r="D96" s="78"/>
      <c r="E96" s="44"/>
      <c r="F96" s="140"/>
      <c r="G96" s="46"/>
    </row>
    <row r="97" spans="1:7" s="28" customFormat="1" x14ac:dyDescent="0.35">
      <c r="A97" s="67"/>
      <c r="B97" s="44"/>
      <c r="C97" s="85"/>
      <c r="D97" s="78"/>
      <c r="E97" s="44"/>
      <c r="F97" s="140"/>
      <c r="G97" s="46"/>
    </row>
    <row r="98" spans="1:7" s="28" customFormat="1" x14ac:dyDescent="0.35">
      <c r="A98" s="67"/>
      <c r="B98" s="44"/>
      <c r="C98" s="85"/>
      <c r="D98" s="78"/>
      <c r="E98" s="44"/>
      <c r="F98" s="140"/>
      <c r="G98" s="46"/>
    </row>
    <row r="99" spans="1:7" s="28" customFormat="1" x14ac:dyDescent="0.35">
      <c r="A99" s="67"/>
      <c r="B99" s="44"/>
      <c r="C99" s="85"/>
      <c r="D99" s="78"/>
      <c r="E99" s="44"/>
      <c r="F99" s="140"/>
      <c r="G99" s="46"/>
    </row>
    <row r="100" spans="1:7" s="28" customFormat="1" x14ac:dyDescent="0.35">
      <c r="A100" s="67"/>
      <c r="B100" s="44"/>
      <c r="C100" s="85"/>
      <c r="D100" s="78"/>
      <c r="E100" s="44"/>
      <c r="F100" s="140"/>
      <c r="G100" s="46"/>
    </row>
    <row r="101" spans="1:7" s="28" customFormat="1" x14ac:dyDescent="0.35">
      <c r="A101" s="67"/>
      <c r="B101" s="44"/>
      <c r="C101" s="85"/>
      <c r="D101" s="78"/>
      <c r="E101" s="44"/>
      <c r="F101" s="140"/>
      <c r="G101" s="46"/>
    </row>
    <row r="102" spans="1:7" s="28" customFormat="1" x14ac:dyDescent="0.35">
      <c r="A102" s="67"/>
      <c r="B102" s="44"/>
      <c r="C102" s="85"/>
      <c r="D102" s="78"/>
      <c r="E102" s="44"/>
      <c r="F102" s="140"/>
      <c r="G102" s="46"/>
    </row>
    <row r="103" spans="1:7" s="28" customFormat="1" x14ac:dyDescent="0.35">
      <c r="A103" s="67"/>
      <c r="B103" s="44"/>
      <c r="C103" s="85"/>
      <c r="D103" s="78"/>
      <c r="E103" s="44"/>
      <c r="F103" s="140"/>
      <c r="G103" s="46"/>
    </row>
    <row r="104" spans="1:7" s="28" customFormat="1" x14ac:dyDescent="0.35">
      <c r="A104" s="67"/>
      <c r="B104" s="44"/>
      <c r="C104" s="85"/>
      <c r="D104" s="78"/>
      <c r="E104" s="44"/>
      <c r="F104" s="140"/>
      <c r="G104" s="46"/>
    </row>
    <row r="105" spans="1:7" s="28" customFormat="1" x14ac:dyDescent="0.35">
      <c r="A105" s="67"/>
      <c r="B105" s="44"/>
      <c r="C105" s="85"/>
      <c r="D105" s="78"/>
      <c r="E105" s="44"/>
      <c r="F105" s="140"/>
      <c r="G105" s="46"/>
    </row>
    <row r="106" spans="1:7" s="28" customFormat="1" x14ac:dyDescent="0.35">
      <c r="A106" s="67"/>
      <c r="B106" s="44"/>
      <c r="C106" s="85"/>
      <c r="D106" s="78"/>
      <c r="E106" s="44"/>
      <c r="F106" s="140"/>
      <c r="G106" s="46"/>
    </row>
    <row r="107" spans="1:7" s="28" customFormat="1" x14ac:dyDescent="0.35">
      <c r="A107" s="67"/>
      <c r="B107" s="44"/>
      <c r="C107" s="85"/>
      <c r="D107" s="78"/>
      <c r="E107" s="44"/>
      <c r="F107" s="140"/>
      <c r="G107" s="46"/>
    </row>
    <row r="108" spans="1:7" s="28" customFormat="1" x14ac:dyDescent="0.35">
      <c r="A108" s="67"/>
      <c r="B108" s="44"/>
      <c r="C108" s="85"/>
      <c r="D108" s="78"/>
      <c r="E108" s="44"/>
      <c r="F108" s="140"/>
      <c r="G108" s="46"/>
    </row>
    <row r="109" spans="1:7" s="28" customFormat="1" x14ac:dyDescent="0.35">
      <c r="A109" s="67"/>
      <c r="B109" s="44"/>
      <c r="C109" s="85"/>
      <c r="D109" s="78"/>
      <c r="E109" s="44"/>
      <c r="F109" s="140"/>
      <c r="G109" s="46"/>
    </row>
    <row r="110" spans="1:7" s="28" customFormat="1" x14ac:dyDescent="0.35">
      <c r="A110" s="67"/>
      <c r="B110" s="44"/>
      <c r="C110" s="85"/>
      <c r="D110" s="78"/>
      <c r="E110" s="44"/>
      <c r="F110" s="140"/>
      <c r="G110" s="46"/>
    </row>
    <row r="111" spans="1:7" s="28" customFormat="1" x14ac:dyDescent="0.35">
      <c r="A111" s="67"/>
      <c r="B111" s="44"/>
      <c r="C111" s="85"/>
      <c r="D111" s="78"/>
      <c r="E111" s="44"/>
      <c r="F111" s="140"/>
      <c r="G111" s="46"/>
    </row>
    <row r="112" spans="1:7" s="28" customFormat="1" x14ac:dyDescent="0.35">
      <c r="A112" s="67"/>
      <c r="B112" s="44"/>
      <c r="C112" s="85"/>
      <c r="D112" s="78"/>
      <c r="E112" s="44"/>
      <c r="F112" s="140"/>
      <c r="G112" s="46"/>
    </row>
    <row r="113" spans="1:7" s="28" customFormat="1" x14ac:dyDescent="0.35">
      <c r="A113" s="67"/>
      <c r="B113" s="44"/>
      <c r="C113" s="85"/>
      <c r="D113" s="78"/>
      <c r="E113" s="44"/>
      <c r="F113" s="140"/>
      <c r="G113" s="46"/>
    </row>
    <row r="114" spans="1:7" s="28" customFormat="1" x14ac:dyDescent="0.35">
      <c r="A114" s="67"/>
      <c r="B114" s="44"/>
      <c r="C114" s="85"/>
      <c r="D114" s="78"/>
      <c r="E114" s="44"/>
      <c r="F114" s="140"/>
      <c r="G114" s="46"/>
    </row>
    <row r="115" spans="1:7" s="28" customFormat="1" x14ac:dyDescent="0.35">
      <c r="A115" s="67"/>
      <c r="B115" s="44"/>
      <c r="C115" s="85"/>
      <c r="D115" s="78"/>
      <c r="E115" s="44"/>
      <c r="F115" s="140"/>
      <c r="G115" s="46"/>
    </row>
    <row r="116" spans="1:7" s="28" customFormat="1" x14ac:dyDescent="0.35">
      <c r="A116" s="67"/>
      <c r="B116" s="44"/>
      <c r="C116" s="85"/>
      <c r="D116" s="78"/>
      <c r="E116" s="44"/>
      <c r="F116" s="140"/>
      <c r="G116" s="46"/>
    </row>
    <row r="117" spans="1:7" s="28" customFormat="1" x14ac:dyDescent="0.35">
      <c r="A117" s="67"/>
      <c r="B117" s="44"/>
      <c r="C117" s="85"/>
      <c r="D117" s="78"/>
      <c r="E117" s="44"/>
      <c r="F117" s="140"/>
      <c r="G117" s="46"/>
    </row>
    <row r="118" spans="1:7" s="28" customFormat="1" x14ac:dyDescent="0.35">
      <c r="A118" s="67"/>
      <c r="B118" s="44"/>
      <c r="C118" s="85"/>
      <c r="D118" s="78"/>
      <c r="E118" s="44"/>
      <c r="F118" s="140"/>
      <c r="G118" s="46"/>
    </row>
    <row r="119" spans="1:7" s="28" customFormat="1" x14ac:dyDescent="0.35">
      <c r="A119" s="67"/>
      <c r="B119" s="44"/>
      <c r="C119" s="85"/>
      <c r="D119" s="78"/>
      <c r="E119" s="44"/>
      <c r="F119" s="140"/>
      <c r="G119" s="46"/>
    </row>
    <row r="120" spans="1:7" s="28" customFormat="1" x14ac:dyDescent="0.35">
      <c r="A120" s="67"/>
      <c r="B120" s="44"/>
      <c r="C120" s="85"/>
      <c r="D120" s="78"/>
      <c r="E120" s="44"/>
      <c r="F120" s="140"/>
      <c r="G120" s="46"/>
    </row>
    <row r="121" spans="1:7" s="28" customFormat="1" x14ac:dyDescent="0.35">
      <c r="A121" s="67"/>
      <c r="B121" s="44"/>
      <c r="C121" s="85"/>
      <c r="D121" s="78"/>
      <c r="E121" s="44"/>
      <c r="F121" s="140"/>
      <c r="G121" s="46"/>
    </row>
    <row r="122" spans="1:7" s="28" customFormat="1" x14ac:dyDescent="0.35">
      <c r="A122" s="67"/>
      <c r="B122" s="44"/>
      <c r="C122" s="85"/>
      <c r="D122" s="78"/>
      <c r="E122" s="44"/>
      <c r="F122" s="140"/>
      <c r="G122" s="46"/>
    </row>
    <row r="123" spans="1:7" s="28" customFormat="1" x14ac:dyDescent="0.35">
      <c r="A123" s="67"/>
      <c r="B123" s="44"/>
      <c r="C123" s="85"/>
      <c r="D123" s="78"/>
      <c r="E123" s="44"/>
      <c r="F123" s="140"/>
      <c r="G123" s="46"/>
    </row>
    <row r="124" spans="1:7" s="28" customFormat="1" x14ac:dyDescent="0.35">
      <c r="A124" s="67"/>
      <c r="B124" s="44"/>
      <c r="C124" s="85"/>
      <c r="D124" s="78"/>
      <c r="E124" s="44"/>
      <c r="F124" s="140"/>
      <c r="G124" s="46"/>
    </row>
    <row r="125" spans="1:7" s="28" customFormat="1" x14ac:dyDescent="0.35">
      <c r="A125" s="67"/>
      <c r="B125" s="44"/>
      <c r="C125" s="85"/>
      <c r="D125" s="78"/>
      <c r="E125" s="44"/>
      <c r="F125" s="140"/>
      <c r="G125" s="46"/>
    </row>
    <row r="126" spans="1:7" s="28" customFormat="1" x14ac:dyDescent="0.35">
      <c r="A126" s="67"/>
      <c r="B126" s="44"/>
      <c r="C126" s="85"/>
      <c r="D126" s="78"/>
      <c r="E126" s="44"/>
      <c r="F126" s="140"/>
      <c r="G126" s="46"/>
    </row>
    <row r="127" spans="1:7" s="28" customFormat="1" x14ac:dyDescent="0.35">
      <c r="A127" s="67"/>
      <c r="B127" s="44"/>
      <c r="C127" s="85"/>
      <c r="D127" s="78"/>
      <c r="E127" s="44"/>
      <c r="F127" s="140"/>
      <c r="G127" s="46"/>
    </row>
    <row r="128" spans="1:7" s="28" customFormat="1" x14ac:dyDescent="0.35">
      <c r="A128" s="67"/>
      <c r="B128" s="44"/>
      <c r="C128" s="85"/>
      <c r="D128" s="78"/>
      <c r="E128" s="44"/>
      <c r="F128" s="140"/>
      <c r="G128" s="46"/>
    </row>
    <row r="129" spans="1:7" s="28" customFormat="1" x14ac:dyDescent="0.35">
      <c r="A129" s="67"/>
      <c r="B129" s="44"/>
      <c r="C129" s="85"/>
      <c r="D129" s="78"/>
      <c r="E129" s="44"/>
      <c r="F129" s="140"/>
      <c r="G129" s="46"/>
    </row>
    <row r="130" spans="1:7" s="28" customFormat="1" x14ac:dyDescent="0.35">
      <c r="A130" s="67"/>
      <c r="B130" s="44"/>
      <c r="C130" s="85"/>
      <c r="D130" s="78"/>
      <c r="E130" s="44"/>
      <c r="F130" s="140"/>
      <c r="G130" s="46"/>
    </row>
    <row r="131" spans="1:7" s="28" customFormat="1" x14ac:dyDescent="0.35">
      <c r="A131" s="67"/>
      <c r="B131" s="44"/>
      <c r="C131" s="85"/>
      <c r="D131" s="78"/>
      <c r="E131" s="44"/>
      <c r="F131" s="140"/>
      <c r="G131" s="46"/>
    </row>
    <row r="132" spans="1:7" s="28" customFormat="1" x14ac:dyDescent="0.35">
      <c r="A132" s="67"/>
      <c r="B132" s="44"/>
      <c r="C132" s="85"/>
      <c r="D132" s="78"/>
      <c r="E132" s="44"/>
      <c r="F132" s="140"/>
      <c r="G132" s="46"/>
    </row>
    <row r="133" spans="1:7" s="28" customFormat="1" x14ac:dyDescent="0.35">
      <c r="A133" s="67"/>
      <c r="B133" s="44"/>
      <c r="C133" s="85"/>
      <c r="D133" s="78"/>
      <c r="E133" s="44"/>
      <c r="F133" s="140"/>
      <c r="G133" s="46"/>
    </row>
    <row r="134" spans="1:7" s="28" customFormat="1" x14ac:dyDescent="0.35">
      <c r="A134" s="67"/>
      <c r="B134" s="44"/>
      <c r="C134" s="85"/>
      <c r="D134" s="78"/>
      <c r="E134" s="44"/>
      <c r="F134" s="140"/>
      <c r="G134" s="46"/>
    </row>
    <row r="135" spans="1:7" s="28" customFormat="1" x14ac:dyDescent="0.35">
      <c r="A135" s="67"/>
      <c r="B135" s="44"/>
      <c r="C135" s="85"/>
      <c r="D135" s="78"/>
      <c r="E135" s="44"/>
      <c r="F135" s="140"/>
      <c r="G135" s="46"/>
    </row>
    <row r="136" spans="1:7" s="28" customFormat="1" x14ac:dyDescent="0.35">
      <c r="A136" s="67"/>
      <c r="B136" s="44"/>
      <c r="C136" s="85"/>
      <c r="D136" s="78"/>
      <c r="E136" s="44"/>
      <c r="F136" s="140"/>
      <c r="G136" s="46"/>
    </row>
    <row r="137" spans="1:7" s="28" customFormat="1" x14ac:dyDescent="0.35">
      <c r="A137" s="67"/>
      <c r="B137" s="44"/>
      <c r="C137" s="85"/>
      <c r="D137" s="78"/>
      <c r="E137" s="44"/>
      <c r="F137" s="140"/>
      <c r="G137" s="46"/>
    </row>
    <row r="138" spans="1:7" s="28" customFormat="1" x14ac:dyDescent="0.35">
      <c r="A138" s="67"/>
      <c r="B138" s="44"/>
      <c r="C138" s="85"/>
      <c r="D138" s="78"/>
      <c r="E138" s="44"/>
      <c r="F138" s="140"/>
      <c r="G138" s="46"/>
    </row>
    <row r="139" spans="1:7" s="28" customFormat="1" x14ac:dyDescent="0.35">
      <c r="A139" s="67"/>
      <c r="B139" s="44"/>
      <c r="C139" s="85"/>
      <c r="D139" s="78"/>
      <c r="E139" s="44"/>
      <c r="F139" s="140"/>
      <c r="G139" s="46"/>
    </row>
    <row r="140" spans="1:7" s="28" customFormat="1" x14ac:dyDescent="0.35">
      <c r="A140" s="67"/>
      <c r="B140" s="44"/>
      <c r="C140" s="85"/>
      <c r="D140" s="78"/>
      <c r="E140" s="44"/>
      <c r="F140" s="140"/>
      <c r="G140" s="46"/>
    </row>
    <row r="141" spans="1:7" s="28" customFormat="1" x14ac:dyDescent="0.35">
      <c r="A141" s="67"/>
      <c r="B141" s="44"/>
      <c r="C141" s="85"/>
      <c r="D141" s="78"/>
      <c r="E141" s="44"/>
      <c r="F141" s="140"/>
      <c r="G141" s="46"/>
    </row>
    <row r="142" spans="1:7" s="28" customFormat="1" x14ac:dyDescent="0.35">
      <c r="A142" s="67"/>
      <c r="B142" s="44"/>
      <c r="C142" s="85"/>
      <c r="D142" s="78"/>
      <c r="E142" s="44"/>
      <c r="F142" s="140"/>
      <c r="G142" s="46"/>
    </row>
    <row r="143" spans="1:7" s="28" customFormat="1" x14ac:dyDescent="0.35">
      <c r="A143" s="67"/>
      <c r="B143" s="44"/>
      <c r="C143" s="85"/>
      <c r="D143" s="78"/>
      <c r="E143" s="44"/>
      <c r="F143" s="140"/>
      <c r="G143" s="46"/>
    </row>
    <row r="144" spans="1:7" s="28" customFormat="1" x14ac:dyDescent="0.35">
      <c r="A144" s="67"/>
      <c r="B144" s="44"/>
      <c r="C144" s="85"/>
      <c r="D144" s="78"/>
      <c r="E144" s="44"/>
      <c r="F144" s="140"/>
      <c r="G144" s="46"/>
    </row>
    <row r="145" spans="1:7" s="28" customFormat="1" x14ac:dyDescent="0.35">
      <c r="A145" s="67"/>
      <c r="B145" s="44"/>
      <c r="C145" s="85"/>
      <c r="D145" s="78"/>
      <c r="E145" s="44"/>
      <c r="F145" s="140"/>
      <c r="G145" s="46"/>
    </row>
    <row r="146" spans="1:7" s="28" customFormat="1" x14ac:dyDescent="0.35">
      <c r="A146" s="67"/>
      <c r="B146" s="44"/>
      <c r="C146" s="85"/>
      <c r="D146" s="78"/>
      <c r="E146" s="44"/>
      <c r="F146" s="140"/>
      <c r="G146" s="46"/>
    </row>
    <row r="147" spans="1:7" s="28" customFormat="1" x14ac:dyDescent="0.35">
      <c r="A147" s="67"/>
      <c r="B147" s="44"/>
      <c r="C147" s="85"/>
      <c r="D147" s="78"/>
      <c r="E147" s="44"/>
      <c r="F147" s="140"/>
      <c r="G147" s="46"/>
    </row>
    <row r="148" spans="1:7" s="28" customFormat="1" x14ac:dyDescent="0.35">
      <c r="A148" s="67"/>
      <c r="B148" s="44"/>
      <c r="C148" s="85"/>
      <c r="D148" s="78"/>
      <c r="E148" s="44"/>
      <c r="F148" s="140"/>
      <c r="G148" s="46"/>
    </row>
    <row r="149" spans="1:7" s="28" customFormat="1" x14ac:dyDescent="0.35">
      <c r="A149" s="67"/>
      <c r="B149" s="44"/>
      <c r="C149" s="85"/>
      <c r="D149" s="78"/>
      <c r="E149" s="44"/>
      <c r="F149" s="140"/>
      <c r="G149" s="46"/>
    </row>
    <row r="150" spans="1:7" s="28" customFormat="1" x14ac:dyDescent="0.35">
      <c r="A150" s="67"/>
      <c r="B150" s="44"/>
      <c r="C150" s="85"/>
      <c r="D150" s="78"/>
      <c r="E150" s="44"/>
      <c r="F150" s="140"/>
      <c r="G150" s="46"/>
    </row>
    <row r="151" spans="1:7" s="28" customFormat="1" x14ac:dyDescent="0.35">
      <c r="A151" s="67"/>
      <c r="B151" s="44"/>
      <c r="C151" s="85"/>
      <c r="D151" s="78"/>
      <c r="E151" s="44"/>
      <c r="F151" s="140"/>
      <c r="G151" s="46"/>
    </row>
    <row r="152" spans="1:7" s="28" customFormat="1" x14ac:dyDescent="0.35">
      <c r="A152" s="67"/>
      <c r="B152" s="44"/>
      <c r="C152" s="85"/>
      <c r="D152" s="78"/>
      <c r="E152" s="44"/>
      <c r="F152" s="140"/>
      <c r="G152" s="46"/>
    </row>
    <row r="153" spans="1:7" s="28" customFormat="1" x14ac:dyDescent="0.35">
      <c r="A153" s="67"/>
      <c r="B153" s="44"/>
      <c r="C153" s="85"/>
      <c r="D153" s="78"/>
      <c r="E153" s="44"/>
      <c r="F153" s="140"/>
      <c r="G153" s="46"/>
    </row>
    <row r="154" spans="1:7" s="28" customFormat="1" x14ac:dyDescent="0.35">
      <c r="A154" s="67"/>
      <c r="B154" s="44"/>
      <c r="C154" s="85"/>
      <c r="D154" s="78"/>
      <c r="E154" s="44"/>
      <c r="F154" s="140"/>
      <c r="G154" s="46"/>
    </row>
    <row r="155" spans="1:7" s="28" customFormat="1" x14ac:dyDescent="0.35">
      <c r="A155" s="67"/>
      <c r="B155" s="44"/>
      <c r="C155" s="85"/>
      <c r="D155" s="78"/>
      <c r="E155" s="44"/>
      <c r="F155" s="140"/>
      <c r="G155" s="46"/>
    </row>
    <row r="156" spans="1:7" s="28" customFormat="1" x14ac:dyDescent="0.35">
      <c r="A156" s="67"/>
      <c r="B156" s="44"/>
      <c r="C156" s="85"/>
      <c r="D156" s="78"/>
      <c r="E156" s="44"/>
      <c r="F156" s="140"/>
      <c r="G156" s="46"/>
    </row>
    <row r="157" spans="1:7" s="28" customFormat="1" x14ac:dyDescent="0.35">
      <c r="A157" s="67"/>
      <c r="B157" s="44"/>
      <c r="C157" s="85"/>
      <c r="D157" s="78"/>
      <c r="E157" s="44"/>
      <c r="F157" s="140"/>
      <c r="G157" s="46"/>
    </row>
    <row r="158" spans="1:7" s="28" customFormat="1" x14ac:dyDescent="0.35">
      <c r="A158" s="67"/>
      <c r="B158" s="44"/>
      <c r="C158" s="85"/>
      <c r="D158" s="78"/>
      <c r="E158" s="44"/>
      <c r="F158" s="140"/>
      <c r="G158" s="46"/>
    </row>
    <row r="159" spans="1:7" s="28" customFormat="1" x14ac:dyDescent="0.35">
      <c r="A159" s="67"/>
      <c r="B159" s="44"/>
      <c r="C159" s="85"/>
      <c r="D159" s="78"/>
      <c r="E159" s="44"/>
      <c r="F159" s="140"/>
      <c r="G159" s="46"/>
    </row>
    <row r="160" spans="1:7" s="28" customFormat="1" x14ac:dyDescent="0.35">
      <c r="A160" s="67"/>
      <c r="B160" s="44"/>
      <c r="C160" s="85"/>
      <c r="D160" s="78"/>
      <c r="E160" s="44"/>
      <c r="F160" s="140"/>
      <c r="G160" s="46"/>
    </row>
    <row r="161" spans="1:7" s="28" customFormat="1" x14ac:dyDescent="0.35">
      <c r="A161" s="67"/>
      <c r="B161" s="44"/>
      <c r="C161" s="85"/>
      <c r="D161" s="78"/>
      <c r="E161" s="44"/>
      <c r="F161" s="140"/>
      <c r="G161" s="46"/>
    </row>
    <row r="162" spans="1:7" s="28" customFormat="1" x14ac:dyDescent="0.35">
      <c r="A162" s="67"/>
      <c r="B162" s="44"/>
      <c r="C162" s="85"/>
      <c r="D162" s="78"/>
      <c r="E162" s="44"/>
      <c r="F162" s="140"/>
      <c r="G162" s="46"/>
    </row>
    <row r="163" spans="1:7" s="28" customFormat="1" x14ac:dyDescent="0.35">
      <c r="A163" s="67"/>
      <c r="B163" s="44"/>
      <c r="C163" s="85"/>
      <c r="D163" s="78"/>
      <c r="E163" s="44"/>
      <c r="F163" s="140"/>
      <c r="G163" s="46"/>
    </row>
    <row r="164" spans="1:7" s="28" customFormat="1" x14ac:dyDescent="0.35">
      <c r="A164" s="67"/>
      <c r="B164" s="44"/>
      <c r="C164" s="85"/>
      <c r="D164" s="78"/>
      <c r="E164" s="44"/>
      <c r="F164" s="140"/>
      <c r="G164" s="46"/>
    </row>
    <row r="165" spans="1:7" s="28" customFormat="1" x14ac:dyDescent="0.35">
      <c r="A165" s="67"/>
      <c r="B165" s="44"/>
      <c r="C165" s="85"/>
      <c r="D165" s="78"/>
      <c r="E165" s="44"/>
      <c r="F165" s="140"/>
      <c r="G165" s="46"/>
    </row>
    <row r="166" spans="1:7" s="28" customFormat="1" x14ac:dyDescent="0.35">
      <c r="A166" s="67"/>
      <c r="B166" s="44"/>
      <c r="C166" s="85"/>
      <c r="D166" s="78"/>
      <c r="E166" s="44"/>
      <c r="F166" s="140"/>
      <c r="G166" s="46"/>
    </row>
    <row r="167" spans="1:7" s="28" customFormat="1" x14ac:dyDescent="0.35">
      <c r="A167" s="67"/>
      <c r="B167" s="44"/>
      <c r="C167" s="85"/>
      <c r="D167" s="78"/>
      <c r="E167" s="44"/>
      <c r="F167" s="140"/>
      <c r="G167" s="46"/>
    </row>
    <row r="168" spans="1:7" s="28" customFormat="1" x14ac:dyDescent="0.35">
      <c r="A168" s="67"/>
      <c r="B168" s="44"/>
      <c r="C168" s="85"/>
      <c r="D168" s="78"/>
      <c r="E168" s="44"/>
      <c r="F168" s="140"/>
      <c r="G168" s="46"/>
    </row>
    <row r="169" spans="1:7" s="28" customFormat="1" x14ac:dyDescent="0.35">
      <c r="A169" s="67"/>
      <c r="B169" s="44"/>
      <c r="C169" s="85"/>
      <c r="D169" s="78"/>
      <c r="E169" s="44"/>
      <c r="F169" s="140"/>
      <c r="G169" s="46"/>
    </row>
    <row r="170" spans="1:7" s="28" customFormat="1" x14ac:dyDescent="0.35">
      <c r="A170" s="67"/>
      <c r="B170" s="44"/>
      <c r="C170" s="85"/>
      <c r="D170" s="78"/>
      <c r="E170" s="44"/>
      <c r="F170" s="140"/>
      <c r="G170" s="46"/>
    </row>
    <row r="171" spans="1:7" s="28" customFormat="1" x14ac:dyDescent="0.35">
      <c r="A171" s="67"/>
      <c r="B171" s="44"/>
      <c r="C171" s="85"/>
      <c r="D171" s="78"/>
      <c r="E171" s="44"/>
      <c r="F171" s="140"/>
      <c r="G171" s="46"/>
    </row>
    <row r="172" spans="1:7" s="28" customFormat="1" x14ac:dyDescent="0.35">
      <c r="A172" s="67"/>
      <c r="B172" s="44"/>
      <c r="C172" s="85"/>
      <c r="D172" s="78"/>
      <c r="E172" s="44"/>
      <c r="F172" s="140"/>
      <c r="G172" s="46"/>
    </row>
    <row r="173" spans="1:7" s="28" customFormat="1" x14ac:dyDescent="0.35">
      <c r="A173" s="67"/>
      <c r="B173" s="44"/>
      <c r="C173" s="85"/>
      <c r="D173" s="78"/>
      <c r="E173" s="44"/>
      <c r="F173" s="140"/>
      <c r="G173" s="46"/>
    </row>
    <row r="174" spans="1:7" s="28" customFormat="1" x14ac:dyDescent="0.35">
      <c r="A174" s="67"/>
      <c r="B174" s="44"/>
      <c r="C174" s="85"/>
      <c r="D174" s="78"/>
      <c r="E174" s="44"/>
      <c r="F174" s="140"/>
      <c r="G174" s="46"/>
    </row>
    <row r="175" spans="1:7" s="28" customFormat="1" x14ac:dyDescent="0.35">
      <c r="A175" s="67"/>
      <c r="B175" s="44"/>
      <c r="C175" s="85"/>
      <c r="D175" s="78"/>
      <c r="E175" s="44"/>
      <c r="F175" s="140"/>
      <c r="G175" s="46"/>
    </row>
    <row r="176" spans="1:7" s="28" customFormat="1" x14ac:dyDescent="0.35">
      <c r="A176" s="67"/>
      <c r="B176" s="44"/>
      <c r="C176" s="85"/>
      <c r="D176" s="78"/>
      <c r="E176" s="44"/>
      <c r="F176" s="140"/>
      <c r="G176" s="46"/>
    </row>
    <row r="177" spans="1:7" s="28" customFormat="1" x14ac:dyDescent="0.35">
      <c r="A177" s="67"/>
      <c r="B177" s="44"/>
      <c r="C177" s="85"/>
      <c r="D177" s="78"/>
      <c r="E177" s="44"/>
      <c r="F177" s="140"/>
      <c r="G177" s="46"/>
    </row>
    <row r="178" spans="1:7" s="28" customFormat="1" x14ac:dyDescent="0.35">
      <c r="A178" s="67"/>
      <c r="B178" s="44"/>
      <c r="C178" s="85"/>
      <c r="D178" s="78"/>
      <c r="E178" s="44"/>
      <c r="F178" s="140"/>
      <c r="G178" s="46"/>
    </row>
    <row r="179" spans="1:7" s="28" customFormat="1" x14ac:dyDescent="0.35">
      <c r="A179" s="67"/>
      <c r="B179" s="44"/>
      <c r="C179" s="85"/>
      <c r="D179" s="78"/>
      <c r="E179" s="44"/>
      <c r="F179" s="140"/>
      <c r="G179" s="46"/>
    </row>
    <row r="180" spans="1:7" s="28" customFormat="1" x14ac:dyDescent="0.35">
      <c r="A180" s="67"/>
      <c r="B180" s="44"/>
      <c r="C180" s="85"/>
      <c r="D180" s="78"/>
      <c r="E180" s="44"/>
      <c r="F180" s="140"/>
      <c r="G180" s="46"/>
    </row>
    <row r="181" spans="1:7" s="28" customFormat="1" x14ac:dyDescent="0.35">
      <c r="A181" s="67"/>
      <c r="B181" s="44"/>
      <c r="C181" s="85"/>
      <c r="D181" s="78"/>
      <c r="E181" s="44"/>
      <c r="F181" s="140"/>
      <c r="G181" s="46"/>
    </row>
    <row r="182" spans="1:7" s="28" customFormat="1" x14ac:dyDescent="0.35">
      <c r="A182" s="67"/>
      <c r="B182" s="44"/>
      <c r="C182" s="85"/>
      <c r="D182" s="78"/>
      <c r="E182" s="44"/>
      <c r="F182" s="140"/>
      <c r="G182" s="46"/>
    </row>
    <row r="183" spans="1:7" s="28" customFormat="1" x14ac:dyDescent="0.35">
      <c r="A183" s="67"/>
      <c r="B183" s="44"/>
      <c r="C183" s="85"/>
      <c r="D183" s="78"/>
      <c r="E183" s="44"/>
      <c r="F183" s="140"/>
      <c r="G183" s="46"/>
    </row>
    <row r="184" spans="1:7" s="28" customFormat="1" x14ac:dyDescent="0.35">
      <c r="A184" s="67"/>
      <c r="B184" s="44"/>
      <c r="C184" s="85"/>
      <c r="D184" s="78"/>
      <c r="E184" s="44"/>
      <c r="F184" s="140"/>
      <c r="G184" s="46"/>
    </row>
    <row r="185" spans="1:7" s="28" customFormat="1" x14ac:dyDescent="0.35">
      <c r="A185" s="67"/>
      <c r="B185" s="44"/>
      <c r="C185" s="85"/>
      <c r="D185" s="78"/>
      <c r="E185" s="44"/>
      <c r="F185" s="140"/>
      <c r="G185" s="46"/>
    </row>
    <row r="186" spans="1:7" s="28" customFormat="1" x14ac:dyDescent="0.35">
      <c r="A186" s="67"/>
      <c r="B186" s="44"/>
      <c r="C186" s="85"/>
      <c r="D186" s="78"/>
      <c r="E186" s="44"/>
      <c r="F186" s="140"/>
      <c r="G186" s="46"/>
    </row>
    <row r="187" spans="1:7" s="28" customFormat="1" x14ac:dyDescent="0.35">
      <c r="A187" s="67"/>
      <c r="B187" s="44"/>
      <c r="C187" s="85"/>
      <c r="D187" s="78"/>
      <c r="E187" s="44"/>
      <c r="F187" s="140"/>
      <c r="G187" s="46"/>
    </row>
    <row r="188" spans="1:7" s="28" customFormat="1" x14ac:dyDescent="0.35">
      <c r="A188" s="67"/>
      <c r="B188" s="44"/>
      <c r="C188" s="85"/>
      <c r="D188" s="78"/>
      <c r="E188" s="44"/>
      <c r="F188" s="140"/>
      <c r="G188" s="46"/>
    </row>
    <row r="189" spans="1:7" s="28" customFormat="1" x14ac:dyDescent="0.35">
      <c r="A189" s="67"/>
      <c r="B189" s="44"/>
      <c r="C189" s="85"/>
      <c r="D189" s="78"/>
      <c r="E189" s="44"/>
      <c r="F189" s="140"/>
      <c r="G189" s="46"/>
    </row>
    <row r="190" spans="1:7" s="28" customFormat="1" x14ac:dyDescent="0.35">
      <c r="A190" s="67"/>
      <c r="B190" s="44"/>
      <c r="C190" s="85"/>
      <c r="D190" s="78"/>
      <c r="E190" s="44"/>
      <c r="F190" s="140"/>
      <c r="G190" s="46"/>
    </row>
    <row r="191" spans="1:7" s="28" customFormat="1" x14ac:dyDescent="0.35">
      <c r="A191" s="67"/>
      <c r="B191" s="44"/>
      <c r="C191" s="85"/>
      <c r="D191" s="78"/>
      <c r="E191" s="44"/>
      <c r="F191" s="140"/>
      <c r="G191" s="46"/>
    </row>
    <row r="192" spans="1:7" s="28" customFormat="1" x14ac:dyDescent="0.35">
      <c r="A192" s="67"/>
      <c r="B192" s="44"/>
      <c r="C192" s="85"/>
      <c r="D192" s="78"/>
      <c r="E192" s="44"/>
      <c r="F192" s="140"/>
      <c r="G192" s="46"/>
    </row>
    <row r="193" spans="1:7" s="28" customFormat="1" x14ac:dyDescent="0.35">
      <c r="A193" s="67"/>
      <c r="B193" s="44"/>
      <c r="C193" s="85"/>
      <c r="D193" s="78"/>
      <c r="E193" s="44"/>
      <c r="F193" s="140"/>
      <c r="G193" s="46"/>
    </row>
    <row r="194" spans="1:7" s="28" customFormat="1" x14ac:dyDescent="0.35">
      <c r="A194" s="67"/>
      <c r="B194" s="44"/>
      <c r="C194" s="85"/>
      <c r="D194" s="78"/>
      <c r="E194" s="44"/>
      <c r="F194" s="140"/>
      <c r="G194" s="46"/>
    </row>
    <row r="195" spans="1:7" s="28" customFormat="1" x14ac:dyDescent="0.35">
      <c r="A195" s="67"/>
      <c r="B195" s="44"/>
      <c r="C195" s="85"/>
      <c r="D195" s="78"/>
      <c r="E195" s="44"/>
      <c r="F195" s="140"/>
      <c r="G195" s="46"/>
    </row>
    <row r="196" spans="1:7" s="28" customFormat="1" x14ac:dyDescent="0.35">
      <c r="A196" s="67"/>
      <c r="B196" s="44"/>
      <c r="C196" s="85"/>
      <c r="D196" s="78"/>
      <c r="E196" s="44"/>
      <c r="F196" s="140"/>
      <c r="G196" s="46"/>
    </row>
    <row r="197" spans="1:7" s="28" customFormat="1" x14ac:dyDescent="0.35">
      <c r="A197" s="67"/>
      <c r="B197" s="44"/>
      <c r="C197" s="85"/>
      <c r="D197" s="78"/>
      <c r="E197" s="44"/>
      <c r="F197" s="140"/>
      <c r="G197" s="46"/>
    </row>
    <row r="198" spans="1:7" s="28" customFormat="1" x14ac:dyDescent="0.35">
      <c r="A198" s="67"/>
      <c r="B198" s="44"/>
      <c r="C198" s="85"/>
      <c r="D198" s="78"/>
      <c r="E198" s="44"/>
      <c r="F198" s="140"/>
      <c r="G198" s="46"/>
    </row>
  </sheetData>
  <hyperlinks>
    <hyperlink ref="C6" r:id="rId1" xr:uid="{5B158B89-59EC-499F-ACC3-AB4AC17D6DF9}"/>
  </hyperlinks>
  <pageMargins left="0.7" right="0.7" top="0.75" bottom="0.75" header="0.3" footer="0.3"/>
  <pageSetup paperSize="9" scale="62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B10:B33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"/>
  <sheetViews>
    <sheetView workbookViewId="0"/>
  </sheetViews>
  <sheetFormatPr defaultColWidth="9" defaultRowHeight="21" x14ac:dyDescent="0.4"/>
  <cols>
    <col min="1" max="1" width="5.19921875" style="1" customWidth="1"/>
    <col min="2" max="2" width="31.19921875" style="1" customWidth="1"/>
    <col min="3" max="3" width="20.09765625" style="1" customWidth="1"/>
    <col min="4" max="4" width="19.796875" style="1" customWidth="1"/>
    <col min="5" max="5" width="23.59765625" style="1" customWidth="1"/>
    <col min="6" max="6" width="21.296875" style="1" customWidth="1"/>
    <col min="7" max="16384" width="9" style="1"/>
  </cols>
  <sheetData>
    <row r="1" spans="1:6" x14ac:dyDescent="0.4">
      <c r="A1" s="1" t="s">
        <v>62</v>
      </c>
    </row>
    <row r="3" spans="1:6" x14ac:dyDescent="0.4">
      <c r="A3" s="40" t="s">
        <v>63</v>
      </c>
    </row>
    <row r="4" spans="1:6" x14ac:dyDescent="0.4">
      <c r="A4" s="36"/>
    </row>
    <row r="5" spans="1:6" s="37" customFormat="1" x14ac:dyDescent="0.4">
      <c r="B5" s="38" t="s">
        <v>11</v>
      </c>
      <c r="C5" s="39" t="s">
        <v>12</v>
      </c>
      <c r="D5" s="39" t="s">
        <v>125</v>
      </c>
      <c r="E5" s="39" t="s">
        <v>126</v>
      </c>
      <c r="F5" s="39" t="s">
        <v>123</v>
      </c>
    </row>
    <row r="6" spans="1:6" s="10" customFormat="1" ht="42" x14ac:dyDescent="0.25">
      <c r="B6" s="74" t="s">
        <v>28</v>
      </c>
      <c r="C6" s="13" t="s">
        <v>169</v>
      </c>
      <c r="D6" s="13" t="s">
        <v>140</v>
      </c>
      <c r="E6" s="14" t="s">
        <v>170</v>
      </c>
      <c r="F6" s="75">
        <v>40000000</v>
      </c>
    </row>
    <row r="7" spans="1:6" s="10" customFormat="1" x14ac:dyDescent="0.25">
      <c r="B7" s="147"/>
      <c r="E7" s="148"/>
      <c r="F7" s="149"/>
    </row>
    <row r="8" spans="1:6" s="10" customFormat="1" x14ac:dyDescent="0.4">
      <c r="B8" s="39" t="s">
        <v>70</v>
      </c>
      <c r="C8" s="39" t="s">
        <v>127</v>
      </c>
      <c r="D8" s="39" t="s">
        <v>59</v>
      </c>
      <c r="E8" s="39" t="s">
        <v>128</v>
      </c>
      <c r="F8" s="39" t="s">
        <v>129</v>
      </c>
    </row>
    <row r="9" spans="1:6" s="10" customFormat="1" x14ac:dyDescent="0.25">
      <c r="B9" s="42" t="s">
        <v>64</v>
      </c>
      <c r="C9" s="42" t="s">
        <v>130</v>
      </c>
      <c r="D9" s="13"/>
      <c r="E9" s="42"/>
      <c r="F9" s="42"/>
    </row>
    <row r="10" spans="1:6" x14ac:dyDescent="0.4">
      <c r="A10" s="36"/>
    </row>
    <row r="11" spans="1:6" s="37" customFormat="1" ht="63" x14ac:dyDescent="0.4">
      <c r="A11" s="94" t="s">
        <v>99</v>
      </c>
      <c r="B11" s="95" t="s">
        <v>100</v>
      </c>
      <c r="C11" s="41" t="s">
        <v>131</v>
      </c>
      <c r="D11" s="96" t="s">
        <v>180</v>
      </c>
      <c r="E11" s="94" t="s">
        <v>181</v>
      </c>
      <c r="F11" s="94" t="s">
        <v>182</v>
      </c>
    </row>
    <row r="12" spans="1:6" ht="126" x14ac:dyDescent="0.4">
      <c r="A12" s="134">
        <v>1</v>
      </c>
      <c r="B12" s="135" t="s">
        <v>183</v>
      </c>
      <c r="C12" s="122"/>
      <c r="D12" s="136"/>
      <c r="E12" s="137"/>
      <c r="F12" s="137"/>
    </row>
    <row r="13" spans="1:6" x14ac:dyDescent="0.4">
      <c r="A13" s="99">
        <v>1.1000000000000001</v>
      </c>
      <c r="B13" s="100" t="s">
        <v>184</v>
      </c>
      <c r="C13" s="101">
        <f>(4*1300)</f>
        <v>5200</v>
      </c>
      <c r="D13" s="102" t="s">
        <v>185</v>
      </c>
      <c r="E13" s="103">
        <v>2.44</v>
      </c>
      <c r="F13" s="94">
        <f>C13*E13</f>
        <v>12688</v>
      </c>
    </row>
    <row r="14" spans="1:6" x14ac:dyDescent="0.4">
      <c r="A14" s="99">
        <v>1.2</v>
      </c>
      <c r="B14" s="104" t="s">
        <v>186</v>
      </c>
      <c r="C14" s="105">
        <f>(0.9*3*700)+(0.9*3*600)</f>
        <v>3510</v>
      </c>
      <c r="D14" s="106" t="s">
        <v>187</v>
      </c>
      <c r="E14" s="94">
        <v>239.13</v>
      </c>
      <c r="F14" s="94">
        <f t="shared" ref="F14:F63" si="0">C14*E14</f>
        <v>839346.29999999993</v>
      </c>
    </row>
    <row r="15" spans="1:6" x14ac:dyDescent="0.4">
      <c r="A15" s="99">
        <v>1.3</v>
      </c>
      <c r="B15" s="104" t="s">
        <v>188</v>
      </c>
      <c r="C15" s="101">
        <f>(0.2*3*700)+(0.2*3*600)</f>
        <v>780.00000000000011</v>
      </c>
      <c r="D15" s="106" t="s">
        <v>187</v>
      </c>
      <c r="E15" s="103">
        <v>287.32</v>
      </c>
      <c r="F15" s="94">
        <f t="shared" si="0"/>
        <v>224109.60000000003</v>
      </c>
    </row>
    <row r="16" spans="1:6" x14ac:dyDescent="0.4">
      <c r="A16" s="99">
        <v>1.4</v>
      </c>
      <c r="B16" s="104" t="s">
        <v>189</v>
      </c>
      <c r="C16" s="101">
        <f>(0.2*3*700)+(0.2*3*600)</f>
        <v>780.00000000000011</v>
      </c>
      <c r="D16" s="106" t="s">
        <v>187</v>
      </c>
      <c r="E16" s="94">
        <v>1348.82</v>
      </c>
      <c r="F16" s="94">
        <f t="shared" si="0"/>
        <v>1052079.6000000001</v>
      </c>
    </row>
    <row r="17" spans="1:6" x14ac:dyDescent="0.4">
      <c r="A17" s="99">
        <v>1.5</v>
      </c>
      <c r="B17" s="104" t="s">
        <v>190</v>
      </c>
      <c r="C17" s="101">
        <v>977</v>
      </c>
      <c r="D17" s="106" t="s">
        <v>187</v>
      </c>
      <c r="E17" s="94">
        <v>813.47</v>
      </c>
      <c r="F17" s="94">
        <f t="shared" si="0"/>
        <v>794760.19000000006</v>
      </c>
    </row>
    <row r="18" spans="1:6" ht="42" x14ac:dyDescent="0.4">
      <c r="A18" s="99">
        <v>1.6</v>
      </c>
      <c r="B18" s="107" t="s">
        <v>191</v>
      </c>
      <c r="C18" s="108">
        <v>6300</v>
      </c>
      <c r="D18" s="109" t="s">
        <v>192</v>
      </c>
      <c r="E18" s="94">
        <v>134.25</v>
      </c>
      <c r="F18" s="94">
        <f t="shared" si="0"/>
        <v>845775</v>
      </c>
    </row>
    <row r="19" spans="1:6" x14ac:dyDescent="0.4">
      <c r="A19" s="99">
        <v>1.7</v>
      </c>
      <c r="B19" s="104" t="s">
        <v>193</v>
      </c>
      <c r="C19" s="110">
        <v>3900</v>
      </c>
      <c r="D19" s="109" t="s">
        <v>192</v>
      </c>
      <c r="E19" s="94">
        <v>48.44</v>
      </c>
      <c r="F19" s="94">
        <f t="shared" si="0"/>
        <v>188916</v>
      </c>
    </row>
    <row r="20" spans="1:6" x14ac:dyDescent="0.4">
      <c r="A20" s="111">
        <v>1.8</v>
      </c>
      <c r="B20" s="104" t="s">
        <v>194</v>
      </c>
      <c r="C20" s="97">
        <v>6300</v>
      </c>
      <c r="D20" s="109" t="s">
        <v>192</v>
      </c>
      <c r="E20" s="93">
        <v>42.46</v>
      </c>
      <c r="F20" s="94">
        <f t="shared" si="0"/>
        <v>267498</v>
      </c>
    </row>
    <row r="21" spans="1:6" x14ac:dyDescent="0.4">
      <c r="A21" s="111">
        <v>1.9</v>
      </c>
      <c r="B21" s="104" t="s">
        <v>195</v>
      </c>
      <c r="C21" s="101">
        <f>(9*325+9*600)+(9*325+12*600+12*700)</f>
        <v>26850</v>
      </c>
      <c r="D21" s="109" t="s">
        <v>192</v>
      </c>
      <c r="E21" s="93">
        <v>21.7</v>
      </c>
      <c r="F21" s="94">
        <f t="shared" si="0"/>
        <v>582645</v>
      </c>
    </row>
    <row r="22" spans="1:6" x14ac:dyDescent="0.4">
      <c r="A22" s="93">
        <v>1.1000000000000001</v>
      </c>
      <c r="B22" s="104" t="str">
        <f>+IF('[1]NO DELETE'!$A$97=1,'[1]NO DELETE'!$B$99,'[1]NO DELETE'!$B$100)</f>
        <v>Asphaltic  Concrete  (ปูบน Prime  Coat)</v>
      </c>
      <c r="C22" s="101">
        <f>(3*600)+(12*700)</f>
        <v>10200</v>
      </c>
      <c r="D22" s="109" t="s">
        <v>192</v>
      </c>
      <c r="E22" s="93">
        <v>346.46</v>
      </c>
      <c r="F22" s="94">
        <f t="shared" si="0"/>
        <v>3533892</v>
      </c>
    </row>
    <row r="23" spans="1:6" x14ac:dyDescent="0.4">
      <c r="A23" s="93">
        <v>1.1100000000000001</v>
      </c>
      <c r="B23" s="104" t="str">
        <f>+IF('[1]NO DELETE'!$A$97=1,'[1]NO DELETE'!$B$102,'[1]NO DELETE'!$B$103)</f>
        <v>Asphaltic  Concrete  (ปูบน Tack  Coat)</v>
      </c>
      <c r="C23" s="101">
        <f>(9*325)+(9*600)</f>
        <v>8325</v>
      </c>
      <c r="D23" s="109" t="s">
        <v>192</v>
      </c>
      <c r="E23" s="93">
        <v>342.07</v>
      </c>
      <c r="F23" s="94">
        <f t="shared" si="0"/>
        <v>2847732.75</v>
      </c>
    </row>
    <row r="24" spans="1:6" x14ac:dyDescent="0.4">
      <c r="A24" s="93">
        <v>1.1200000000000001</v>
      </c>
      <c r="B24" s="104" t="str">
        <f>+IF('[1]NO DELETE'!$A$95=1,'[1]NO DELETE'!$B$102,'[1]NO DELETE'!$B$103)</f>
        <v>Asphaltic  Concrete  (ปูบน Tack  Coat)</v>
      </c>
      <c r="C24" s="101">
        <f>(9*325)+(12*600)+(12*700)</f>
        <v>18525</v>
      </c>
      <c r="D24" s="109" t="s">
        <v>192</v>
      </c>
      <c r="E24" s="93">
        <v>345.64</v>
      </c>
      <c r="F24" s="94">
        <f t="shared" si="0"/>
        <v>6402981</v>
      </c>
    </row>
    <row r="25" spans="1:6" x14ac:dyDescent="0.4">
      <c r="A25" s="93">
        <v>1.1299999999999999</v>
      </c>
      <c r="B25" s="104" t="s">
        <v>196</v>
      </c>
      <c r="C25" s="101">
        <v>180</v>
      </c>
      <c r="D25" s="109" t="s">
        <v>192</v>
      </c>
      <c r="E25" s="93">
        <v>21.7</v>
      </c>
      <c r="F25" s="94">
        <f t="shared" si="0"/>
        <v>3906</v>
      </c>
    </row>
    <row r="26" spans="1:6" x14ac:dyDescent="0.4">
      <c r="A26" s="93">
        <v>1.1399999999999999</v>
      </c>
      <c r="B26" s="104" t="str">
        <f>+IF('[1]NO DELETE'!$A$95=1,'[1]NO DELETE'!$B$102,IF('[1]NO DELETE'!$A$95=2,'[1]NO DELETE'!$B$103,'[1]NO DELETE'!$B$104))</f>
        <v>Asphaltic  Concrete  (ปูบน Tack  Coat)</v>
      </c>
      <c r="C26" s="101">
        <v>180</v>
      </c>
      <c r="D26" s="109" t="s">
        <v>192</v>
      </c>
      <c r="E26" s="93">
        <v>345.64</v>
      </c>
      <c r="F26" s="94">
        <f t="shared" si="0"/>
        <v>62215.199999999997</v>
      </c>
    </row>
    <row r="27" spans="1:6" x14ac:dyDescent="0.4">
      <c r="A27" s="93">
        <v>1.1499999999999999</v>
      </c>
      <c r="B27" s="112" t="s">
        <v>197</v>
      </c>
      <c r="C27" s="101">
        <v>578</v>
      </c>
      <c r="D27" s="109" t="s">
        <v>192</v>
      </c>
      <c r="E27" s="93">
        <v>382.02</v>
      </c>
      <c r="F27" s="94">
        <f t="shared" si="0"/>
        <v>220807.56</v>
      </c>
    </row>
    <row r="28" spans="1:6" x14ac:dyDescent="0.4">
      <c r="A28" s="93">
        <v>1.1599999999999999</v>
      </c>
      <c r="B28" s="113" t="s">
        <v>198</v>
      </c>
      <c r="C28" s="101">
        <v>23.4</v>
      </c>
      <c r="D28" s="114" t="s">
        <v>192</v>
      </c>
      <c r="E28" s="93">
        <v>605.96</v>
      </c>
      <c r="F28" s="94">
        <f t="shared" si="0"/>
        <v>14179.464</v>
      </c>
    </row>
    <row r="29" spans="1:6" x14ac:dyDescent="0.4">
      <c r="A29" s="93">
        <v>1.17</v>
      </c>
      <c r="B29" s="5" t="s">
        <v>199</v>
      </c>
      <c r="C29" s="115">
        <v>15</v>
      </c>
      <c r="D29" s="96" t="s">
        <v>200</v>
      </c>
      <c r="E29" s="103">
        <f>'[1]3.ปร.4_Roads'!$L$86</f>
        <v>9418.7000000000007</v>
      </c>
      <c r="F29" s="94">
        <f t="shared" si="0"/>
        <v>141280.5</v>
      </c>
    </row>
    <row r="30" spans="1:6" x14ac:dyDescent="0.4">
      <c r="A30" s="93">
        <v>1.18</v>
      </c>
      <c r="B30" s="116" t="s">
        <v>201</v>
      </c>
      <c r="C30" s="115">
        <v>2</v>
      </c>
      <c r="D30" s="96" t="s">
        <v>200</v>
      </c>
      <c r="E30" s="93">
        <v>5769.77</v>
      </c>
      <c r="F30" s="94">
        <f t="shared" si="0"/>
        <v>11539.54</v>
      </c>
    </row>
    <row r="31" spans="1:6" x14ac:dyDescent="0.4">
      <c r="A31" s="93">
        <v>1.19</v>
      </c>
      <c r="B31" s="116" t="s">
        <v>202</v>
      </c>
      <c r="C31" s="115">
        <v>2</v>
      </c>
      <c r="D31" s="96" t="s">
        <v>200</v>
      </c>
      <c r="E31" s="93">
        <v>6020.06</v>
      </c>
      <c r="F31" s="94">
        <f t="shared" si="0"/>
        <v>12040.12</v>
      </c>
    </row>
    <row r="32" spans="1:6" x14ac:dyDescent="0.4">
      <c r="A32" s="93">
        <v>1.2</v>
      </c>
      <c r="B32" s="116" t="s">
        <v>203</v>
      </c>
      <c r="C32" s="115">
        <v>2</v>
      </c>
      <c r="D32" s="98" t="s">
        <v>200</v>
      </c>
      <c r="E32" s="93">
        <v>9458.2099999999991</v>
      </c>
      <c r="F32" s="94">
        <f t="shared" si="0"/>
        <v>18916.419999999998</v>
      </c>
    </row>
    <row r="33" spans="1:6" x14ac:dyDescent="0.4">
      <c r="A33" s="93">
        <v>1.21</v>
      </c>
      <c r="B33" s="116" t="s">
        <v>204</v>
      </c>
      <c r="C33" s="97">
        <v>2</v>
      </c>
      <c r="D33" s="98" t="s">
        <v>200</v>
      </c>
      <c r="E33" s="93">
        <v>18191.91</v>
      </c>
      <c r="F33" s="117">
        <f t="shared" si="0"/>
        <v>36383.82</v>
      </c>
    </row>
    <row r="34" spans="1:6" x14ac:dyDescent="0.4">
      <c r="A34" s="93">
        <v>1.22</v>
      </c>
      <c r="B34" s="116" t="s">
        <v>205</v>
      </c>
      <c r="C34" s="97">
        <v>2</v>
      </c>
      <c r="D34" s="98" t="s">
        <v>200</v>
      </c>
      <c r="E34" s="93">
        <v>24067.07</v>
      </c>
      <c r="F34" s="117">
        <f t="shared" si="0"/>
        <v>48134.14</v>
      </c>
    </row>
    <row r="35" spans="1:6" x14ac:dyDescent="0.4">
      <c r="A35" s="93">
        <v>1.23</v>
      </c>
      <c r="B35" s="118" t="s">
        <v>206</v>
      </c>
      <c r="C35" s="101">
        <v>160</v>
      </c>
      <c r="D35" s="98" t="s">
        <v>207</v>
      </c>
      <c r="E35" s="93">
        <v>1699.32</v>
      </c>
      <c r="F35" s="117">
        <f t="shared" si="0"/>
        <v>271891.20000000001</v>
      </c>
    </row>
    <row r="36" spans="1:6" x14ac:dyDescent="0.4">
      <c r="A36" s="93">
        <v>1.24</v>
      </c>
      <c r="B36" s="104" t="s">
        <v>208</v>
      </c>
      <c r="C36" s="101">
        <v>35</v>
      </c>
      <c r="D36" s="98" t="s">
        <v>209</v>
      </c>
      <c r="E36" s="93">
        <v>7353.14</v>
      </c>
      <c r="F36" s="117">
        <f t="shared" si="0"/>
        <v>257359.90000000002</v>
      </c>
    </row>
    <row r="37" spans="1:6" x14ac:dyDescent="0.4">
      <c r="A37" s="93">
        <v>1.25</v>
      </c>
      <c r="B37" s="104" t="s">
        <v>210</v>
      </c>
      <c r="C37" s="101">
        <f>+(C36)*'[1]ต้นทุนเสา 9 ม.'!$O$101</f>
        <v>1349.2500000000002</v>
      </c>
      <c r="D37" s="98" t="s">
        <v>207</v>
      </c>
      <c r="E37" s="93">
        <v>256.87</v>
      </c>
      <c r="F37" s="117">
        <f t="shared" si="0"/>
        <v>346581.84750000009</v>
      </c>
    </row>
    <row r="38" spans="1:6" x14ac:dyDescent="0.4">
      <c r="A38" s="93">
        <v>1.26</v>
      </c>
      <c r="B38" s="104" t="s">
        <v>211</v>
      </c>
      <c r="C38" s="101">
        <v>1190</v>
      </c>
      <c r="D38" s="98" t="s">
        <v>207</v>
      </c>
      <c r="E38" s="93">
        <v>14.54</v>
      </c>
      <c r="F38" s="117">
        <f t="shared" si="0"/>
        <v>17302.599999999999</v>
      </c>
    </row>
    <row r="39" spans="1:6" x14ac:dyDescent="0.4">
      <c r="A39" s="93"/>
      <c r="B39" s="119"/>
      <c r="C39" s="120"/>
      <c r="D39" s="98"/>
      <c r="E39" s="93" t="s">
        <v>212</v>
      </c>
      <c r="F39" s="117">
        <f>SUM(F13:F38)</f>
        <v>19054961.751499999</v>
      </c>
    </row>
    <row r="40" spans="1:6" ht="147" x14ac:dyDescent="0.4">
      <c r="A40" s="134">
        <v>2</v>
      </c>
      <c r="B40" s="121" t="s">
        <v>213</v>
      </c>
      <c r="C40" s="122"/>
      <c r="D40" s="123"/>
      <c r="E40" s="124"/>
      <c r="F40" s="125"/>
    </row>
    <row r="41" spans="1:6" x14ac:dyDescent="0.4">
      <c r="A41" s="111">
        <v>2.1</v>
      </c>
      <c r="B41" s="100" t="s">
        <v>184</v>
      </c>
      <c r="C41" s="101">
        <v>7800</v>
      </c>
      <c r="D41" s="109" t="s">
        <v>192</v>
      </c>
      <c r="E41" s="93">
        <v>2.44</v>
      </c>
      <c r="F41" s="117">
        <f t="shared" si="0"/>
        <v>19032</v>
      </c>
    </row>
    <row r="42" spans="1:6" x14ac:dyDescent="0.4">
      <c r="A42" s="111">
        <v>2.2000000000000002</v>
      </c>
      <c r="B42" s="104" t="s">
        <v>186</v>
      </c>
      <c r="C42" s="101">
        <v>3510</v>
      </c>
      <c r="D42" s="109" t="s">
        <v>214</v>
      </c>
      <c r="E42" s="93">
        <v>239.15</v>
      </c>
      <c r="F42" s="117">
        <f t="shared" si="0"/>
        <v>839416.5</v>
      </c>
    </row>
    <row r="43" spans="1:6" x14ac:dyDescent="0.4">
      <c r="A43" s="111">
        <v>2.2999999999999998</v>
      </c>
      <c r="B43" s="104" t="s">
        <v>188</v>
      </c>
      <c r="C43" s="101">
        <v>1170</v>
      </c>
      <c r="D43" s="109" t="s">
        <v>214</v>
      </c>
      <c r="E43" s="93">
        <v>287.33999999999997</v>
      </c>
      <c r="F43" s="117">
        <f t="shared" si="0"/>
        <v>336187.8</v>
      </c>
    </row>
    <row r="44" spans="1:6" x14ac:dyDescent="0.4">
      <c r="A44" s="111">
        <v>2.4</v>
      </c>
      <c r="B44" s="104" t="s">
        <v>189</v>
      </c>
      <c r="C44" s="101">
        <v>1170</v>
      </c>
      <c r="D44" s="109" t="s">
        <v>214</v>
      </c>
      <c r="E44" s="93">
        <v>1339.6</v>
      </c>
      <c r="F44" s="117">
        <f t="shared" si="0"/>
        <v>1567332</v>
      </c>
    </row>
    <row r="45" spans="1:6" x14ac:dyDescent="0.4">
      <c r="A45" s="111">
        <v>2.5</v>
      </c>
      <c r="B45" s="104" t="s">
        <v>190</v>
      </c>
      <c r="C45" s="101">
        <f xml:space="preserve"> 0.15*6*1950</f>
        <v>1754.9999999999998</v>
      </c>
      <c r="D45" s="109" t="s">
        <v>214</v>
      </c>
      <c r="E45" s="93">
        <v>807.31</v>
      </c>
      <c r="F45" s="117">
        <f t="shared" si="0"/>
        <v>1416829.0499999998</v>
      </c>
    </row>
    <row r="46" spans="1:6" x14ac:dyDescent="0.4">
      <c r="A46" s="111">
        <v>2.6</v>
      </c>
      <c r="B46" s="104" t="s">
        <v>215</v>
      </c>
      <c r="C46" s="101">
        <f>11700</f>
        <v>11700</v>
      </c>
      <c r="D46" s="109" t="s">
        <v>214</v>
      </c>
      <c r="E46" s="93">
        <v>134.26</v>
      </c>
      <c r="F46" s="117">
        <f t="shared" si="0"/>
        <v>1570842</v>
      </c>
    </row>
    <row r="47" spans="1:6" x14ac:dyDescent="0.4">
      <c r="A47" s="111">
        <v>2.7</v>
      </c>
      <c r="B47" s="104" t="s">
        <v>193</v>
      </c>
      <c r="C47" s="101">
        <v>5850</v>
      </c>
      <c r="D47" s="109" t="s">
        <v>192</v>
      </c>
      <c r="E47" s="93">
        <v>48.44</v>
      </c>
      <c r="F47" s="117">
        <f t="shared" si="0"/>
        <v>283374</v>
      </c>
    </row>
    <row r="48" spans="1:6" x14ac:dyDescent="0.4">
      <c r="A48" s="111">
        <v>2.8</v>
      </c>
      <c r="B48" s="104" t="s">
        <v>194</v>
      </c>
      <c r="C48" s="101">
        <v>11700</v>
      </c>
      <c r="D48" s="109" t="s">
        <v>192</v>
      </c>
      <c r="E48" s="93">
        <v>42.46</v>
      </c>
      <c r="F48" s="117">
        <f t="shared" si="0"/>
        <v>496782</v>
      </c>
    </row>
    <row r="49" spans="1:6" x14ac:dyDescent="0.4">
      <c r="A49" s="111">
        <v>2.9</v>
      </c>
      <c r="B49" s="104" t="s">
        <v>195</v>
      </c>
      <c r="C49" s="101">
        <f>17550</f>
        <v>17550</v>
      </c>
      <c r="D49" s="109" t="s">
        <v>192</v>
      </c>
      <c r="E49" s="93">
        <v>21.71</v>
      </c>
      <c r="F49" s="117">
        <f t="shared" si="0"/>
        <v>381010.5</v>
      </c>
    </row>
    <row r="50" spans="1:6" x14ac:dyDescent="0.4">
      <c r="A50" s="93">
        <v>2.1</v>
      </c>
      <c r="B50" s="104" t="str">
        <f>+IF('[2]NO DELETE'!$A$97=1,'[2]NO DELETE'!$B$99,'[2]NO DELETE'!$B$100)</f>
        <v>Asphaltic  Concrete  (ปูบน Prime  Coat)</v>
      </c>
      <c r="C50" s="101">
        <f>17550</f>
        <v>17550</v>
      </c>
      <c r="D50" s="109" t="s">
        <v>192</v>
      </c>
      <c r="E50" s="93">
        <v>346.04</v>
      </c>
      <c r="F50" s="117">
        <f t="shared" si="0"/>
        <v>6073002</v>
      </c>
    </row>
    <row r="51" spans="1:6" x14ac:dyDescent="0.4">
      <c r="A51" s="93">
        <v>2.11</v>
      </c>
      <c r="B51" s="104" t="str">
        <f>+IF('[2]NO DELETE'!$A$95=1,'[2]NO DELETE'!$B$102,'[2]NO DELETE'!$B$103)</f>
        <v>Asphaltic  Concrete  (ปูบน Tack  Coat)</v>
      </c>
      <c r="C51" s="101">
        <f>17550</f>
        <v>17550</v>
      </c>
      <c r="D51" s="109" t="s">
        <v>192</v>
      </c>
      <c r="E51" s="93">
        <v>261.04000000000002</v>
      </c>
      <c r="F51" s="117">
        <f t="shared" si="0"/>
        <v>4581252</v>
      </c>
    </row>
    <row r="52" spans="1:6" x14ac:dyDescent="0.4">
      <c r="A52" s="93">
        <v>2.12</v>
      </c>
      <c r="B52" s="104" t="s">
        <v>197</v>
      </c>
      <c r="C52" s="115">
        <v>673</v>
      </c>
      <c r="D52" s="109" t="s">
        <v>192</v>
      </c>
      <c r="E52" s="93">
        <v>382.05</v>
      </c>
      <c r="F52" s="117">
        <f t="shared" si="0"/>
        <v>257119.65</v>
      </c>
    </row>
    <row r="53" spans="1:6" x14ac:dyDescent="0.4">
      <c r="A53" s="93">
        <v>2.13</v>
      </c>
      <c r="B53" s="126" t="s">
        <v>198</v>
      </c>
      <c r="C53" s="127">
        <v>23.4</v>
      </c>
      <c r="D53" s="109" t="s">
        <v>192</v>
      </c>
      <c r="E53" s="93">
        <v>606</v>
      </c>
      <c r="F53" s="117">
        <f t="shared" si="0"/>
        <v>14180.4</v>
      </c>
    </row>
    <row r="54" spans="1:6" x14ac:dyDescent="0.4">
      <c r="A54" s="93">
        <v>2.14</v>
      </c>
      <c r="B54" s="5" t="s">
        <v>199</v>
      </c>
      <c r="C54" s="127">
        <v>20</v>
      </c>
      <c r="D54" s="128" t="s">
        <v>200</v>
      </c>
      <c r="E54" s="93">
        <v>9419.41</v>
      </c>
      <c r="F54" s="117">
        <f t="shared" si="0"/>
        <v>188388.2</v>
      </c>
    </row>
    <row r="55" spans="1:6" x14ac:dyDescent="0.4">
      <c r="A55" s="93">
        <v>2.15</v>
      </c>
      <c r="B55" s="116" t="s">
        <v>203</v>
      </c>
      <c r="C55" s="127">
        <v>2</v>
      </c>
      <c r="D55" s="128" t="s">
        <v>200</v>
      </c>
      <c r="E55" s="93">
        <v>9458.93</v>
      </c>
      <c r="F55" s="117">
        <f t="shared" si="0"/>
        <v>18917.86</v>
      </c>
    </row>
    <row r="56" spans="1:6" x14ac:dyDescent="0.4">
      <c r="A56" s="93">
        <v>2.16</v>
      </c>
      <c r="B56" s="116" t="s">
        <v>216</v>
      </c>
      <c r="C56" s="127">
        <v>2</v>
      </c>
      <c r="D56" s="128" t="s">
        <v>200</v>
      </c>
      <c r="E56" s="93">
        <v>26861.79</v>
      </c>
      <c r="F56" s="117">
        <f t="shared" si="0"/>
        <v>53723.58</v>
      </c>
    </row>
    <row r="57" spans="1:6" x14ac:dyDescent="0.4">
      <c r="A57" s="93">
        <v>2.17</v>
      </c>
      <c r="B57" s="118" t="s">
        <v>217</v>
      </c>
      <c r="C57" s="127">
        <v>1</v>
      </c>
      <c r="D57" s="128" t="s">
        <v>218</v>
      </c>
      <c r="E57" s="93">
        <v>4716.29</v>
      </c>
      <c r="F57" s="117">
        <f t="shared" si="0"/>
        <v>4716.29</v>
      </c>
    </row>
    <row r="58" spans="1:6" x14ac:dyDescent="0.4">
      <c r="A58" s="93">
        <v>2.1800000000000002</v>
      </c>
      <c r="B58" s="118" t="s">
        <v>219</v>
      </c>
      <c r="C58" s="127">
        <v>1</v>
      </c>
      <c r="D58" s="128" t="s">
        <v>200</v>
      </c>
      <c r="E58" s="93">
        <v>6152.26</v>
      </c>
      <c r="F58" s="117">
        <f t="shared" si="0"/>
        <v>6152.26</v>
      </c>
    </row>
    <row r="59" spans="1:6" ht="42" x14ac:dyDescent="0.4">
      <c r="A59" s="93">
        <v>2.19</v>
      </c>
      <c r="B59" s="129" t="s">
        <v>220</v>
      </c>
      <c r="C59" s="127">
        <v>100</v>
      </c>
      <c r="D59" s="128" t="s">
        <v>207</v>
      </c>
      <c r="E59" s="93">
        <v>1699.45</v>
      </c>
      <c r="F59" s="117">
        <f t="shared" si="0"/>
        <v>169945</v>
      </c>
    </row>
    <row r="60" spans="1:6" x14ac:dyDescent="0.4">
      <c r="A60" s="93">
        <v>2.2000000000000002</v>
      </c>
      <c r="B60" s="130" t="s">
        <v>221</v>
      </c>
      <c r="C60" s="131">
        <v>76</v>
      </c>
      <c r="D60" s="132" t="s">
        <v>207</v>
      </c>
      <c r="E60" s="133">
        <v>395.22</v>
      </c>
      <c r="F60" s="117">
        <f t="shared" si="0"/>
        <v>30036.720000000001</v>
      </c>
    </row>
    <row r="61" spans="1:6" x14ac:dyDescent="0.4">
      <c r="A61" s="93">
        <v>2.21</v>
      </c>
      <c r="B61" s="104" t="s">
        <v>208</v>
      </c>
      <c r="C61" s="115">
        <v>42</v>
      </c>
      <c r="D61" s="98" t="s">
        <v>209</v>
      </c>
      <c r="E61" s="93">
        <v>7353.7</v>
      </c>
      <c r="F61" s="117">
        <f t="shared" si="0"/>
        <v>308855.39999999997</v>
      </c>
    </row>
    <row r="62" spans="1:6" x14ac:dyDescent="0.4">
      <c r="A62" s="93">
        <v>2.2200000000000002</v>
      </c>
      <c r="B62" s="104" t="s">
        <v>210</v>
      </c>
      <c r="C62" s="101">
        <f>+(C61)*'[2]ต้นทุนเสา 9 ม.'!$O$101</f>
        <v>1619.1000000000001</v>
      </c>
      <c r="D62" s="98" t="s">
        <v>207</v>
      </c>
      <c r="E62" s="93">
        <v>256.89</v>
      </c>
      <c r="F62" s="117">
        <f t="shared" si="0"/>
        <v>415930.59899999999</v>
      </c>
    </row>
    <row r="63" spans="1:6" x14ac:dyDescent="0.4">
      <c r="A63" s="93">
        <v>2.23</v>
      </c>
      <c r="B63" s="104" t="s">
        <v>211</v>
      </c>
      <c r="C63" s="101">
        <v>1428</v>
      </c>
      <c r="D63" s="98" t="s">
        <v>207</v>
      </c>
      <c r="E63" s="93">
        <v>14.54</v>
      </c>
      <c r="F63" s="117">
        <f t="shared" si="0"/>
        <v>20763.12</v>
      </c>
    </row>
    <row r="64" spans="1:6" x14ac:dyDescent="0.4">
      <c r="A64" s="93"/>
      <c r="B64" s="5"/>
      <c r="C64" s="115"/>
      <c r="D64" s="98"/>
      <c r="E64" s="93" t="s">
        <v>212</v>
      </c>
      <c r="F64" s="93">
        <f>SUM(F41:F63)</f>
        <v>19053788.928999994</v>
      </c>
    </row>
  </sheetData>
  <protectedRanges>
    <protectedRange sqref="B36" name="Range5_1_1_6_1_6"/>
    <protectedRange sqref="B37" name="Range5_1_1_6_1_1_1"/>
    <protectedRange sqref="B38:B39" name="Range5_1_1_6_1_2_1"/>
    <protectedRange sqref="B61" name="Range5_1_1_6_1_3_1"/>
    <protectedRange sqref="B62" name="Range5_1_1_6_1_4_1"/>
    <protectedRange sqref="B63" name="Range5_1_1_6_1_5_1"/>
  </protectedRange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3000000}">
          <x14:formula1>
            <xm:f>dataset!$C$2:$C$42</xm:f>
          </x14:formula1>
          <xm:sqref>B6:B9</xm:sqref>
        </x14:dataValidation>
        <x14:dataValidation type="list" allowBlank="1" showInputMessage="1" showErrorMessage="1" xr:uid="{00000000-0002-0000-0500-000000000000}">
          <x14:formula1>
            <xm:f>dataset!$Z$2:$Z$3</xm:f>
          </x14:formula1>
          <xm:sqref>E9</xm:sqref>
        </x14:dataValidation>
        <x14:dataValidation type="list" allowBlank="1" showInputMessage="1" showErrorMessage="1" xr:uid="{00000000-0002-0000-0500-000001000000}">
          <x14:formula1>
            <xm:f>dataset!$AB$2:$AB$3</xm:f>
          </x14:formula1>
          <xm:sqref>F9</xm:sqref>
        </x14:dataValidation>
        <x14:dataValidation type="list" allowBlank="1" showInputMessage="1" showErrorMessage="1" xr:uid="{00000000-0002-0000-0500-000002000000}">
          <x14:formula1>
            <xm:f>dataset!$X$2:$X$3</xm:f>
          </x14:formula1>
          <xm:sqref>B9</xm:sqref>
        </x14:dataValidation>
        <x14:dataValidation type="list" allowBlank="1" showInputMessage="1" showErrorMessage="1" xr:uid="{00000000-0002-0000-0500-000004000000}">
          <x14:formula1>
            <xm:f>dataset!$AD$2:$AD$6</xm:f>
          </x14:formula1>
          <xm:sqref>C9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00"/>
  <sheetViews>
    <sheetView workbookViewId="0">
      <selection activeCell="E4" sqref="E4"/>
    </sheetView>
  </sheetViews>
  <sheetFormatPr defaultColWidth="9" defaultRowHeight="21" x14ac:dyDescent="0.4"/>
  <cols>
    <col min="1" max="1" width="33.59765625" style="1" customWidth="1"/>
    <col min="2" max="2" width="30.3984375" style="1" customWidth="1"/>
    <col min="3" max="3" width="41.3984375" style="1" customWidth="1"/>
    <col min="4" max="4" width="31.69921875" style="1" customWidth="1"/>
    <col min="5" max="5" width="13.69921875" style="1" customWidth="1"/>
    <col min="6" max="6" width="24.8984375" style="1" customWidth="1"/>
    <col min="7" max="7" width="26.69921875" style="1" customWidth="1"/>
    <col min="8" max="16384" width="9" style="1"/>
  </cols>
  <sheetData>
    <row r="1" spans="1:26" s="32" customFormat="1" x14ac:dyDescent="0.4">
      <c r="A1" s="29" t="s">
        <v>117</v>
      </c>
      <c r="B1" s="29"/>
      <c r="C1" s="29"/>
      <c r="D1" s="29"/>
      <c r="E1" s="29"/>
      <c r="F1" s="29"/>
    </row>
    <row r="2" spans="1:26" s="32" customFormat="1" x14ac:dyDescent="0.4">
      <c r="A2" s="29"/>
      <c r="B2" s="29"/>
      <c r="C2" s="29"/>
      <c r="D2" s="29"/>
      <c r="E2" s="29"/>
      <c r="F2" s="29"/>
    </row>
    <row r="3" spans="1:26" s="7" customFormat="1" ht="18" x14ac:dyDescent="0.35">
      <c r="A3" s="31" t="s">
        <v>11</v>
      </c>
      <c r="B3" s="31" t="s">
        <v>12</v>
      </c>
      <c r="C3" s="33" t="s">
        <v>102</v>
      </c>
      <c r="D3" s="33" t="s">
        <v>114</v>
      </c>
      <c r="E3" s="33" t="s">
        <v>112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7" customFormat="1" ht="47.4" x14ac:dyDescent="0.35">
      <c r="A4" s="152" t="str">
        <f>'1แบบเสนอความเสี่ยงและกำหนดเกณฑ์'!C4</f>
        <v>ศปท. กระทรวงมหาดไทย</v>
      </c>
      <c r="B4" s="152" t="str">
        <f>'1แบบเสนอความเสี่ยงและกำหนดเกณฑ์'!D4</f>
        <v>แขวงทางหลวงชนบทนราธิวาส</v>
      </c>
      <c r="C4" s="153" t="s">
        <v>115</v>
      </c>
      <c r="D4" s="153" t="s">
        <v>104</v>
      </c>
      <c r="E4" s="154" t="s">
        <v>226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s="32" customFormat="1" x14ac:dyDescent="0.4"/>
    <row r="6" spans="1:26" s="35" customFormat="1" x14ac:dyDescent="0.4">
      <c r="A6" s="33" t="s">
        <v>122</v>
      </c>
      <c r="B6" s="33" t="s">
        <v>57</v>
      </c>
      <c r="C6" s="34" t="s">
        <v>60</v>
      </c>
      <c r="D6" s="34" t="s">
        <v>71</v>
      </c>
    </row>
    <row r="7" spans="1:26" s="32" customFormat="1" ht="72" x14ac:dyDescent="0.4">
      <c r="A7" s="51" t="s">
        <v>142</v>
      </c>
      <c r="B7" s="50" t="s">
        <v>108</v>
      </c>
      <c r="C7" s="80" t="s">
        <v>179</v>
      </c>
      <c r="D7" s="80" t="s">
        <v>172</v>
      </c>
    </row>
    <row r="8" spans="1:26" s="32" customFormat="1" ht="108" x14ac:dyDescent="0.4">
      <c r="A8" s="51" t="s">
        <v>138</v>
      </c>
      <c r="B8" s="62" t="s">
        <v>108</v>
      </c>
      <c r="C8" s="80" t="s">
        <v>171</v>
      </c>
      <c r="D8" s="80" t="s">
        <v>175</v>
      </c>
    </row>
    <row r="9" spans="1:26" s="32" customFormat="1" ht="144" x14ac:dyDescent="0.4">
      <c r="A9" s="51" t="s">
        <v>139</v>
      </c>
      <c r="B9" s="62" t="s">
        <v>108</v>
      </c>
      <c r="C9" s="80" t="s">
        <v>174</v>
      </c>
      <c r="D9" s="80" t="s">
        <v>178</v>
      </c>
    </row>
    <row r="10" spans="1:26" s="32" customFormat="1" ht="126" x14ac:dyDescent="0.4">
      <c r="A10" s="51" t="s">
        <v>146</v>
      </c>
      <c r="B10" s="62" t="s">
        <v>108</v>
      </c>
      <c r="C10" s="80" t="s">
        <v>176</v>
      </c>
      <c r="D10" s="80" t="s">
        <v>177</v>
      </c>
    </row>
    <row r="11" spans="1:26" s="32" customFormat="1" x14ac:dyDescent="0.4"/>
    <row r="12" spans="1:26" s="32" customFormat="1" x14ac:dyDescent="0.4"/>
    <row r="13" spans="1:26" s="32" customFormat="1" x14ac:dyDescent="0.4"/>
    <row r="14" spans="1:26" s="32" customFormat="1" x14ac:dyDescent="0.4"/>
    <row r="15" spans="1:26" s="32" customFormat="1" x14ac:dyDescent="0.4"/>
    <row r="16" spans="1:26" s="32" customFormat="1" x14ac:dyDescent="0.4"/>
    <row r="17" s="32" customFormat="1" x14ac:dyDescent="0.4"/>
    <row r="18" s="32" customFormat="1" x14ac:dyDescent="0.4"/>
    <row r="19" s="32" customFormat="1" x14ac:dyDescent="0.4"/>
    <row r="20" s="32" customFormat="1" x14ac:dyDescent="0.4"/>
    <row r="21" s="32" customFormat="1" x14ac:dyDescent="0.4"/>
    <row r="22" s="32" customFormat="1" x14ac:dyDescent="0.4"/>
    <row r="23" s="32" customFormat="1" x14ac:dyDescent="0.4"/>
    <row r="24" s="32" customFormat="1" x14ac:dyDescent="0.4"/>
    <row r="25" s="32" customFormat="1" x14ac:dyDescent="0.4"/>
    <row r="26" s="32" customFormat="1" x14ac:dyDescent="0.4"/>
    <row r="27" s="32" customFormat="1" x14ac:dyDescent="0.4"/>
    <row r="28" s="32" customFormat="1" x14ac:dyDescent="0.4"/>
    <row r="29" s="32" customFormat="1" x14ac:dyDescent="0.4"/>
    <row r="30" s="32" customFormat="1" x14ac:dyDescent="0.4"/>
    <row r="31" s="32" customFormat="1" x14ac:dyDescent="0.4"/>
    <row r="32" s="32" customFormat="1" x14ac:dyDescent="0.4"/>
    <row r="33" s="32" customFormat="1" x14ac:dyDescent="0.4"/>
    <row r="34" s="32" customFormat="1" x14ac:dyDescent="0.4"/>
    <row r="35" s="32" customFormat="1" x14ac:dyDescent="0.4"/>
    <row r="36" s="32" customFormat="1" x14ac:dyDescent="0.4"/>
    <row r="37" s="32" customFormat="1" x14ac:dyDescent="0.4"/>
    <row r="38" s="32" customFormat="1" x14ac:dyDescent="0.4"/>
    <row r="39" s="32" customFormat="1" x14ac:dyDescent="0.4"/>
    <row r="40" s="32" customFormat="1" x14ac:dyDescent="0.4"/>
    <row r="41" s="32" customFormat="1" x14ac:dyDescent="0.4"/>
    <row r="42" s="32" customFormat="1" x14ac:dyDescent="0.4"/>
    <row r="43" s="32" customFormat="1" x14ac:dyDescent="0.4"/>
    <row r="44" s="32" customFormat="1" x14ac:dyDescent="0.4"/>
    <row r="45" s="32" customFormat="1" x14ac:dyDescent="0.4"/>
    <row r="46" s="32" customFormat="1" x14ac:dyDescent="0.4"/>
    <row r="47" s="32" customFormat="1" x14ac:dyDescent="0.4"/>
    <row r="48" s="32" customFormat="1" x14ac:dyDescent="0.4"/>
    <row r="49" s="32" customFormat="1" x14ac:dyDescent="0.4"/>
    <row r="50" s="32" customFormat="1" x14ac:dyDescent="0.4"/>
    <row r="51" s="32" customFormat="1" x14ac:dyDescent="0.4"/>
    <row r="52" s="32" customFormat="1" x14ac:dyDescent="0.4"/>
    <row r="53" s="32" customFormat="1" x14ac:dyDescent="0.4"/>
    <row r="54" s="32" customFormat="1" x14ac:dyDescent="0.4"/>
    <row r="55" s="32" customFormat="1" x14ac:dyDescent="0.4"/>
    <row r="56" s="32" customFormat="1" x14ac:dyDescent="0.4"/>
    <row r="57" s="32" customFormat="1" x14ac:dyDescent="0.4"/>
    <row r="58" s="32" customFormat="1" x14ac:dyDescent="0.4"/>
    <row r="59" s="32" customFormat="1" x14ac:dyDescent="0.4"/>
    <row r="60" s="32" customFormat="1" x14ac:dyDescent="0.4"/>
    <row r="61" s="32" customFormat="1" x14ac:dyDescent="0.4"/>
    <row r="62" s="32" customFormat="1" x14ac:dyDescent="0.4"/>
    <row r="63" s="32" customFormat="1" x14ac:dyDescent="0.4"/>
    <row r="64" s="32" customFormat="1" x14ac:dyDescent="0.4"/>
    <row r="65" s="32" customFormat="1" x14ac:dyDescent="0.4"/>
    <row r="66" s="32" customFormat="1" x14ac:dyDescent="0.4"/>
    <row r="67" s="32" customFormat="1" x14ac:dyDescent="0.4"/>
    <row r="68" s="32" customFormat="1" x14ac:dyDescent="0.4"/>
    <row r="69" s="32" customFormat="1" x14ac:dyDescent="0.4"/>
    <row r="70" s="32" customFormat="1" x14ac:dyDescent="0.4"/>
    <row r="71" s="32" customFormat="1" x14ac:dyDescent="0.4"/>
    <row r="72" s="32" customFormat="1" x14ac:dyDescent="0.4"/>
    <row r="73" s="32" customFormat="1" x14ac:dyDescent="0.4"/>
    <row r="74" s="32" customFormat="1" x14ac:dyDescent="0.4"/>
    <row r="75" s="32" customFormat="1" x14ac:dyDescent="0.4"/>
    <row r="76" s="32" customFormat="1" x14ac:dyDescent="0.4"/>
    <row r="77" s="32" customFormat="1" x14ac:dyDescent="0.4"/>
    <row r="78" s="32" customFormat="1" x14ac:dyDescent="0.4"/>
    <row r="79" s="32" customFormat="1" x14ac:dyDescent="0.4"/>
    <row r="80" s="32" customFormat="1" x14ac:dyDescent="0.4"/>
    <row r="81" s="32" customFormat="1" x14ac:dyDescent="0.4"/>
    <row r="82" s="32" customFormat="1" x14ac:dyDescent="0.4"/>
    <row r="83" s="32" customFormat="1" x14ac:dyDescent="0.4"/>
    <row r="84" s="32" customFormat="1" x14ac:dyDescent="0.4"/>
    <row r="85" s="32" customFormat="1" x14ac:dyDescent="0.4"/>
    <row r="86" s="32" customFormat="1" x14ac:dyDescent="0.4"/>
    <row r="87" s="32" customFormat="1" x14ac:dyDescent="0.4"/>
    <row r="88" s="32" customFormat="1" x14ac:dyDescent="0.4"/>
    <row r="89" s="32" customFormat="1" x14ac:dyDescent="0.4"/>
    <row r="90" s="32" customFormat="1" x14ac:dyDescent="0.4"/>
    <row r="91" s="32" customFormat="1" x14ac:dyDescent="0.4"/>
    <row r="92" s="32" customFormat="1" x14ac:dyDescent="0.4"/>
    <row r="93" s="32" customFormat="1" x14ac:dyDescent="0.4"/>
    <row r="94" s="32" customFormat="1" x14ac:dyDescent="0.4"/>
    <row r="95" s="32" customFormat="1" x14ac:dyDescent="0.4"/>
    <row r="96" s="32" customFormat="1" x14ac:dyDescent="0.4"/>
    <row r="97" s="32" customFormat="1" x14ac:dyDescent="0.4"/>
    <row r="98" s="32" customFormat="1" x14ac:dyDescent="0.4"/>
    <row r="99" s="32" customFormat="1" x14ac:dyDescent="0.4"/>
    <row r="100" s="32" customFormat="1" x14ac:dyDescent="0.4"/>
    <row r="101" s="32" customFormat="1" x14ac:dyDescent="0.4"/>
    <row r="102" s="32" customFormat="1" x14ac:dyDescent="0.4"/>
    <row r="103" s="32" customFormat="1" x14ac:dyDescent="0.4"/>
    <row r="104" s="32" customFormat="1" x14ac:dyDescent="0.4"/>
    <row r="105" s="32" customFormat="1" x14ac:dyDescent="0.4"/>
    <row r="106" s="32" customFormat="1" x14ac:dyDescent="0.4"/>
    <row r="107" s="32" customFormat="1" x14ac:dyDescent="0.4"/>
    <row r="108" s="32" customFormat="1" x14ac:dyDescent="0.4"/>
    <row r="109" s="32" customFormat="1" x14ac:dyDescent="0.4"/>
    <row r="110" s="32" customFormat="1" x14ac:dyDescent="0.4"/>
    <row r="111" s="32" customFormat="1" x14ac:dyDescent="0.4"/>
    <row r="112" s="32" customFormat="1" x14ac:dyDescent="0.4"/>
    <row r="113" s="32" customFormat="1" x14ac:dyDescent="0.4"/>
    <row r="114" s="32" customFormat="1" x14ac:dyDescent="0.4"/>
    <row r="115" s="32" customFormat="1" x14ac:dyDescent="0.4"/>
    <row r="116" s="32" customFormat="1" x14ac:dyDescent="0.4"/>
    <row r="117" s="32" customFormat="1" x14ac:dyDescent="0.4"/>
    <row r="118" s="32" customFormat="1" x14ac:dyDescent="0.4"/>
    <row r="119" s="32" customFormat="1" x14ac:dyDescent="0.4"/>
    <row r="120" s="32" customFormat="1" x14ac:dyDescent="0.4"/>
    <row r="121" s="32" customFormat="1" x14ac:dyDescent="0.4"/>
    <row r="122" s="32" customFormat="1" x14ac:dyDescent="0.4"/>
    <row r="123" s="32" customFormat="1" x14ac:dyDescent="0.4"/>
    <row r="124" s="32" customFormat="1" x14ac:dyDescent="0.4"/>
    <row r="125" s="32" customFormat="1" x14ac:dyDescent="0.4"/>
    <row r="126" s="32" customFormat="1" x14ac:dyDescent="0.4"/>
    <row r="127" s="32" customFormat="1" x14ac:dyDescent="0.4"/>
    <row r="128" s="32" customFormat="1" x14ac:dyDescent="0.4"/>
    <row r="129" s="32" customFormat="1" x14ac:dyDescent="0.4"/>
    <row r="130" s="32" customFormat="1" x14ac:dyDescent="0.4"/>
    <row r="131" s="32" customFormat="1" x14ac:dyDescent="0.4"/>
    <row r="132" s="32" customFormat="1" x14ac:dyDescent="0.4"/>
    <row r="133" s="32" customFormat="1" x14ac:dyDescent="0.4"/>
    <row r="134" s="32" customFormat="1" x14ac:dyDescent="0.4"/>
    <row r="135" s="32" customFormat="1" x14ac:dyDescent="0.4"/>
    <row r="136" s="32" customFormat="1" x14ac:dyDescent="0.4"/>
    <row r="137" s="32" customFormat="1" x14ac:dyDescent="0.4"/>
    <row r="138" s="32" customFormat="1" x14ac:dyDescent="0.4"/>
    <row r="139" s="32" customFormat="1" x14ac:dyDescent="0.4"/>
    <row r="140" s="32" customFormat="1" x14ac:dyDescent="0.4"/>
    <row r="141" s="32" customFormat="1" x14ac:dyDescent="0.4"/>
    <row r="142" s="32" customFormat="1" x14ac:dyDescent="0.4"/>
    <row r="143" s="32" customFormat="1" x14ac:dyDescent="0.4"/>
    <row r="144" s="32" customFormat="1" x14ac:dyDescent="0.4"/>
    <row r="145" s="32" customFormat="1" x14ac:dyDescent="0.4"/>
    <row r="146" s="32" customFormat="1" x14ac:dyDescent="0.4"/>
    <row r="147" s="32" customFormat="1" x14ac:dyDescent="0.4"/>
    <row r="148" s="32" customFormat="1" x14ac:dyDescent="0.4"/>
    <row r="149" s="32" customFormat="1" x14ac:dyDescent="0.4"/>
    <row r="150" s="32" customFormat="1" x14ac:dyDescent="0.4"/>
    <row r="151" s="32" customFormat="1" x14ac:dyDescent="0.4"/>
    <row r="152" s="32" customFormat="1" x14ac:dyDescent="0.4"/>
    <row r="153" s="32" customFormat="1" x14ac:dyDescent="0.4"/>
    <row r="154" s="32" customFormat="1" x14ac:dyDescent="0.4"/>
    <row r="155" s="32" customFormat="1" x14ac:dyDescent="0.4"/>
    <row r="156" s="32" customFormat="1" x14ac:dyDescent="0.4"/>
    <row r="157" s="32" customFormat="1" x14ac:dyDescent="0.4"/>
    <row r="158" s="32" customFormat="1" x14ac:dyDescent="0.4"/>
    <row r="159" s="32" customFormat="1" x14ac:dyDescent="0.4"/>
    <row r="160" s="32" customFormat="1" x14ac:dyDescent="0.4"/>
    <row r="161" s="32" customFormat="1" x14ac:dyDescent="0.4"/>
    <row r="162" s="32" customFormat="1" x14ac:dyDescent="0.4"/>
    <row r="163" s="32" customFormat="1" x14ac:dyDescent="0.4"/>
    <row r="164" s="32" customFormat="1" x14ac:dyDescent="0.4"/>
    <row r="165" s="32" customFormat="1" x14ac:dyDescent="0.4"/>
    <row r="166" s="32" customFormat="1" x14ac:dyDescent="0.4"/>
    <row r="167" s="32" customFormat="1" x14ac:dyDescent="0.4"/>
    <row r="168" s="32" customFormat="1" x14ac:dyDescent="0.4"/>
    <row r="169" s="32" customFormat="1" x14ac:dyDescent="0.4"/>
    <row r="170" s="32" customFormat="1" x14ac:dyDescent="0.4"/>
    <row r="171" s="32" customFormat="1" x14ac:dyDescent="0.4"/>
    <row r="172" s="32" customFormat="1" x14ac:dyDescent="0.4"/>
    <row r="173" s="32" customFormat="1" x14ac:dyDescent="0.4"/>
    <row r="174" s="32" customFormat="1" x14ac:dyDescent="0.4"/>
    <row r="175" s="32" customFormat="1" x14ac:dyDescent="0.4"/>
    <row r="176" s="32" customFormat="1" x14ac:dyDescent="0.4"/>
    <row r="177" s="32" customFormat="1" x14ac:dyDescent="0.4"/>
    <row r="178" s="32" customFormat="1" x14ac:dyDescent="0.4"/>
    <row r="179" s="32" customFormat="1" x14ac:dyDescent="0.4"/>
    <row r="180" s="32" customFormat="1" x14ac:dyDescent="0.4"/>
    <row r="181" s="32" customFormat="1" x14ac:dyDescent="0.4"/>
    <row r="182" s="32" customFormat="1" x14ac:dyDescent="0.4"/>
    <row r="183" s="32" customFormat="1" x14ac:dyDescent="0.4"/>
    <row r="184" s="32" customFormat="1" x14ac:dyDescent="0.4"/>
    <row r="185" s="32" customFormat="1" x14ac:dyDescent="0.4"/>
    <row r="186" s="32" customFormat="1" x14ac:dyDescent="0.4"/>
    <row r="187" s="32" customFormat="1" x14ac:dyDescent="0.4"/>
    <row r="188" s="32" customFormat="1" x14ac:dyDescent="0.4"/>
    <row r="189" s="32" customFormat="1" x14ac:dyDescent="0.4"/>
    <row r="190" s="32" customFormat="1" x14ac:dyDescent="0.4"/>
    <row r="191" s="32" customFormat="1" x14ac:dyDescent="0.4"/>
    <row r="192" s="32" customFormat="1" x14ac:dyDescent="0.4"/>
    <row r="193" s="32" customFormat="1" x14ac:dyDescent="0.4"/>
    <row r="194" s="32" customFormat="1" x14ac:dyDescent="0.4"/>
    <row r="195" s="32" customFormat="1" x14ac:dyDescent="0.4"/>
    <row r="196" s="32" customFormat="1" x14ac:dyDescent="0.4"/>
    <row r="197" s="32" customFormat="1" x14ac:dyDescent="0.4"/>
    <row r="198" s="32" customFormat="1" x14ac:dyDescent="0.4"/>
    <row r="199" s="32" customFormat="1" x14ac:dyDescent="0.4"/>
    <row r="200" s="32" customFormat="1" x14ac:dyDescent="0.4"/>
    <row r="201" s="32" customFormat="1" x14ac:dyDescent="0.4"/>
    <row r="202" s="32" customFormat="1" x14ac:dyDescent="0.4"/>
    <row r="203" s="32" customFormat="1" x14ac:dyDescent="0.4"/>
    <row r="204" s="32" customFormat="1" x14ac:dyDescent="0.4"/>
    <row r="205" s="32" customFormat="1" x14ac:dyDescent="0.4"/>
    <row r="206" s="32" customFormat="1" x14ac:dyDescent="0.4"/>
    <row r="207" s="32" customFormat="1" x14ac:dyDescent="0.4"/>
    <row r="208" s="32" customFormat="1" x14ac:dyDescent="0.4"/>
    <row r="209" s="32" customFormat="1" x14ac:dyDescent="0.4"/>
    <row r="210" s="32" customFormat="1" x14ac:dyDescent="0.4"/>
    <row r="211" s="32" customFormat="1" x14ac:dyDescent="0.4"/>
    <row r="212" s="32" customFormat="1" x14ac:dyDescent="0.4"/>
    <row r="213" s="32" customFormat="1" x14ac:dyDescent="0.4"/>
    <row r="214" s="32" customFormat="1" x14ac:dyDescent="0.4"/>
    <row r="215" s="32" customFormat="1" x14ac:dyDescent="0.4"/>
    <row r="216" s="32" customFormat="1" x14ac:dyDescent="0.4"/>
    <row r="217" s="32" customFormat="1" x14ac:dyDescent="0.4"/>
    <row r="218" s="32" customFormat="1" x14ac:dyDescent="0.4"/>
    <row r="219" s="32" customFormat="1" x14ac:dyDescent="0.4"/>
    <row r="220" s="32" customFormat="1" x14ac:dyDescent="0.4"/>
    <row r="221" s="32" customFormat="1" x14ac:dyDescent="0.4"/>
    <row r="222" s="32" customFormat="1" x14ac:dyDescent="0.4"/>
    <row r="223" s="32" customFormat="1" x14ac:dyDescent="0.4"/>
    <row r="224" s="32" customFormat="1" x14ac:dyDescent="0.4"/>
    <row r="225" s="32" customFormat="1" x14ac:dyDescent="0.4"/>
    <row r="226" s="32" customFormat="1" x14ac:dyDescent="0.4"/>
    <row r="227" s="32" customFormat="1" x14ac:dyDescent="0.4"/>
    <row r="228" s="32" customFormat="1" x14ac:dyDescent="0.4"/>
    <row r="229" s="32" customFormat="1" x14ac:dyDescent="0.4"/>
    <row r="230" s="32" customFormat="1" x14ac:dyDescent="0.4"/>
    <row r="231" s="32" customFormat="1" x14ac:dyDescent="0.4"/>
    <row r="232" s="32" customFormat="1" x14ac:dyDescent="0.4"/>
    <row r="233" s="32" customFormat="1" x14ac:dyDescent="0.4"/>
    <row r="234" s="32" customFormat="1" x14ac:dyDescent="0.4"/>
    <row r="235" s="32" customFormat="1" x14ac:dyDescent="0.4"/>
    <row r="236" s="32" customFormat="1" x14ac:dyDescent="0.4"/>
    <row r="237" s="32" customFormat="1" x14ac:dyDescent="0.4"/>
    <row r="238" s="32" customFormat="1" x14ac:dyDescent="0.4"/>
    <row r="239" s="32" customFormat="1" x14ac:dyDescent="0.4"/>
    <row r="240" s="32" customFormat="1" x14ac:dyDescent="0.4"/>
    <row r="241" s="32" customFormat="1" x14ac:dyDescent="0.4"/>
    <row r="242" s="32" customFormat="1" x14ac:dyDescent="0.4"/>
    <row r="243" s="32" customFormat="1" x14ac:dyDescent="0.4"/>
    <row r="244" s="32" customFormat="1" x14ac:dyDescent="0.4"/>
    <row r="245" s="32" customFormat="1" x14ac:dyDescent="0.4"/>
    <row r="246" s="32" customFormat="1" x14ac:dyDescent="0.4"/>
    <row r="247" s="32" customFormat="1" x14ac:dyDescent="0.4"/>
    <row r="248" s="32" customFormat="1" x14ac:dyDescent="0.4"/>
    <row r="249" s="32" customFormat="1" x14ac:dyDescent="0.4"/>
    <row r="250" s="32" customFormat="1" x14ac:dyDescent="0.4"/>
    <row r="251" s="32" customFormat="1" x14ac:dyDescent="0.4"/>
    <row r="252" s="32" customFormat="1" x14ac:dyDescent="0.4"/>
    <row r="253" s="32" customFormat="1" x14ac:dyDescent="0.4"/>
    <row r="254" s="32" customFormat="1" x14ac:dyDescent="0.4"/>
    <row r="255" s="32" customFormat="1" x14ac:dyDescent="0.4"/>
    <row r="256" s="32" customFormat="1" x14ac:dyDescent="0.4"/>
    <row r="257" s="32" customFormat="1" x14ac:dyDescent="0.4"/>
    <row r="258" s="32" customFormat="1" x14ac:dyDescent="0.4"/>
    <row r="259" s="32" customFormat="1" x14ac:dyDescent="0.4"/>
    <row r="260" s="32" customFormat="1" x14ac:dyDescent="0.4"/>
    <row r="261" s="32" customFormat="1" x14ac:dyDescent="0.4"/>
    <row r="262" s="32" customFormat="1" x14ac:dyDescent="0.4"/>
    <row r="263" s="32" customFormat="1" x14ac:dyDescent="0.4"/>
    <row r="264" s="32" customFormat="1" x14ac:dyDescent="0.4"/>
    <row r="265" s="32" customFormat="1" x14ac:dyDescent="0.4"/>
    <row r="266" s="32" customFormat="1" x14ac:dyDescent="0.4"/>
    <row r="267" s="32" customFormat="1" x14ac:dyDescent="0.4"/>
    <row r="268" s="32" customFormat="1" x14ac:dyDescent="0.4"/>
    <row r="269" s="32" customFormat="1" x14ac:dyDescent="0.4"/>
    <row r="270" s="32" customFormat="1" x14ac:dyDescent="0.4"/>
    <row r="271" s="32" customFormat="1" x14ac:dyDescent="0.4"/>
    <row r="272" s="32" customFormat="1" x14ac:dyDescent="0.4"/>
    <row r="273" s="32" customFormat="1" x14ac:dyDescent="0.4"/>
    <row r="274" s="32" customFormat="1" x14ac:dyDescent="0.4"/>
    <row r="275" s="32" customFormat="1" x14ac:dyDescent="0.4"/>
    <row r="276" s="32" customFormat="1" x14ac:dyDescent="0.4"/>
    <row r="277" s="32" customFormat="1" x14ac:dyDescent="0.4"/>
    <row r="278" s="32" customFormat="1" x14ac:dyDescent="0.4"/>
    <row r="279" s="32" customFormat="1" x14ac:dyDescent="0.4"/>
    <row r="280" s="32" customFormat="1" x14ac:dyDescent="0.4"/>
    <row r="281" s="32" customFormat="1" x14ac:dyDescent="0.4"/>
    <row r="282" s="32" customFormat="1" x14ac:dyDescent="0.4"/>
    <row r="283" s="32" customFormat="1" x14ac:dyDescent="0.4"/>
    <row r="284" s="32" customFormat="1" x14ac:dyDescent="0.4"/>
    <row r="285" s="32" customFormat="1" x14ac:dyDescent="0.4"/>
    <row r="286" s="32" customFormat="1" x14ac:dyDescent="0.4"/>
    <row r="287" s="32" customFormat="1" x14ac:dyDescent="0.4"/>
    <row r="288" s="32" customFormat="1" x14ac:dyDescent="0.4"/>
    <row r="289" s="32" customFormat="1" x14ac:dyDescent="0.4"/>
    <row r="290" s="32" customFormat="1" x14ac:dyDescent="0.4"/>
    <row r="291" s="32" customFormat="1" x14ac:dyDescent="0.4"/>
    <row r="292" s="32" customFormat="1" x14ac:dyDescent="0.4"/>
    <row r="293" s="32" customFormat="1" x14ac:dyDescent="0.4"/>
    <row r="294" s="32" customFormat="1" x14ac:dyDescent="0.4"/>
    <row r="295" s="32" customFormat="1" x14ac:dyDescent="0.4"/>
    <row r="296" s="32" customFormat="1" x14ac:dyDescent="0.4"/>
    <row r="297" s="32" customFormat="1" x14ac:dyDescent="0.4"/>
    <row r="298" s="32" customFormat="1" x14ac:dyDescent="0.4"/>
    <row r="299" s="32" customFormat="1" x14ac:dyDescent="0.4"/>
    <row r="300" s="32" customFormat="1" x14ac:dyDescent="0.4"/>
  </sheetData>
  <hyperlinks>
    <hyperlink ref="E4" r:id="rId1" xr:uid="{5C2A9FC3-8D24-432F-AF5A-B7896BA7FCFE}"/>
  </hyperlinks>
  <pageMargins left="0.59055118110236227" right="0.23622047244094491" top="0.59055118110236227" bottom="0.19685039370078741" header="0.31496062992125984" footer="0.31496062992125984"/>
  <pageSetup paperSize="9" scale="8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8C7BAE75-E5BD-4286-B000-E82DE171E095}">
          <x14:formula1>
            <xm:f>dataset!$O$2:$O$5</xm:f>
          </x14:formula1>
          <xm:sqref>B8:B10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'1แบบเสนอความเสี่ยงและกำหนดเกณฑ์'!Print_Area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wattana</cp:lastModifiedBy>
  <cp:lastPrinted>2023-07-05T06:07:23Z</cp:lastPrinted>
  <dcterms:created xsi:type="dcterms:W3CDTF">2022-12-19T01:56:33Z</dcterms:created>
  <dcterms:modified xsi:type="dcterms:W3CDTF">2023-07-21T03:46:36Z</dcterms:modified>
</cp:coreProperties>
</file>